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activeTab="4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P_PTS_BB">'Scoring Settings'!$E$4</definedName>
    <definedName name="P_PTS_HA">'Scoring Settings'!$E$5</definedName>
    <definedName name="P_PTS_HD">'Scoring Settings'!$E$7</definedName>
    <definedName name="P_PTS_HRA">'Scoring Settings'!$E$8</definedName>
    <definedName name="P_PTS_IP">'Scoring Settings'!$E$2</definedName>
    <definedName name="P_PTS_K">'Scoring Settings'!$E$3</definedName>
    <definedName name="P_PTS_SV">'Scoring Settings'!$E$6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" i="7" l="1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H9" i="5" l="1"/>
  <c r="F416" i="7" l="1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L490" i="7" s="1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H409" i="7" s="1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G590" i="7" s="1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T416" i="7" s="1"/>
  <c r="E308" i="7"/>
  <c r="T308" i="7" s="1"/>
  <c r="E417" i="7"/>
  <c r="T417" i="7" s="1"/>
  <c r="E418" i="7"/>
  <c r="T418" i="7" s="1"/>
  <c r="E419" i="7"/>
  <c r="T419" i="7" s="1"/>
  <c r="E238" i="7"/>
  <c r="T238" i="7" s="1"/>
  <c r="E420" i="7"/>
  <c r="T420" i="7" s="1"/>
  <c r="E421" i="7"/>
  <c r="T421" i="7" s="1"/>
  <c r="E227" i="7"/>
  <c r="T227" i="7" s="1"/>
  <c r="E121" i="7"/>
  <c r="T121" i="7" s="1"/>
  <c r="E96" i="7"/>
  <c r="T96" i="7" s="1"/>
  <c r="E422" i="7"/>
  <c r="T422" i="7" s="1"/>
  <c r="E423" i="7"/>
  <c r="T423" i="7" s="1"/>
  <c r="E174" i="7"/>
  <c r="T174" i="7" s="1"/>
  <c r="E151" i="7"/>
  <c r="T151" i="7" s="1"/>
  <c r="E34" i="7"/>
  <c r="T34" i="7" s="1"/>
  <c r="E424" i="7"/>
  <c r="T424" i="7" s="1"/>
  <c r="E31" i="7"/>
  <c r="T31" i="7" s="1"/>
  <c r="E405" i="7"/>
  <c r="T405" i="7" s="1"/>
  <c r="E275" i="7"/>
  <c r="T275" i="7" s="1"/>
  <c r="E615" i="7"/>
  <c r="T615" i="7" s="1"/>
  <c r="E343" i="7"/>
  <c r="T343" i="7" s="1"/>
  <c r="E254" i="7"/>
  <c r="T254" i="7" s="1"/>
  <c r="E425" i="7"/>
  <c r="T425" i="7" s="1"/>
  <c r="E426" i="7"/>
  <c r="T426" i="7" s="1"/>
  <c r="E427" i="7"/>
  <c r="T427" i="7" s="1"/>
  <c r="E428" i="7"/>
  <c r="T428" i="7" s="1"/>
  <c r="E44" i="7"/>
  <c r="T44" i="7" s="1"/>
  <c r="E314" i="7"/>
  <c r="T314" i="7" s="1"/>
  <c r="E429" i="7"/>
  <c r="T429" i="7" s="1"/>
  <c r="E272" i="7"/>
  <c r="T272" i="7" s="1"/>
  <c r="E616" i="7"/>
  <c r="T616" i="7" s="1"/>
  <c r="E430" i="7"/>
  <c r="T430" i="7" s="1"/>
  <c r="E381" i="7"/>
  <c r="T381" i="7" s="1"/>
  <c r="E193" i="7"/>
  <c r="T193" i="7" s="1"/>
  <c r="E431" i="7"/>
  <c r="T431" i="7" s="1"/>
  <c r="E99" i="7"/>
  <c r="T99" i="7" s="1"/>
  <c r="E278" i="7"/>
  <c r="T278" i="7" s="1"/>
  <c r="E617" i="7"/>
  <c r="T617" i="7" s="1"/>
  <c r="E432" i="7"/>
  <c r="T432" i="7" s="1"/>
  <c r="E433" i="7"/>
  <c r="T433" i="7" s="1"/>
  <c r="E434" i="7"/>
  <c r="T434" i="7" s="1"/>
  <c r="E435" i="7"/>
  <c r="T435" i="7" s="1"/>
  <c r="E436" i="7"/>
  <c r="T436" i="7" s="1"/>
  <c r="E330" i="7"/>
  <c r="T330" i="7" s="1"/>
  <c r="E437" i="7"/>
  <c r="T437" i="7" s="1"/>
  <c r="E438" i="7"/>
  <c r="T438" i="7" s="1"/>
  <c r="E109" i="7"/>
  <c r="T109" i="7" s="1"/>
  <c r="E95" i="7"/>
  <c r="T95" i="7" s="1"/>
  <c r="E439" i="7"/>
  <c r="T439" i="7" s="1"/>
  <c r="E175" i="7"/>
  <c r="T175" i="7" s="1"/>
  <c r="E440" i="7"/>
  <c r="T440" i="7" s="1"/>
  <c r="E441" i="7"/>
  <c r="T441" i="7" s="1"/>
  <c r="E251" i="7"/>
  <c r="T251" i="7" s="1"/>
  <c r="E442" i="7"/>
  <c r="T442" i="7" s="1"/>
  <c r="E292" i="7"/>
  <c r="T292" i="7" s="1"/>
  <c r="E443" i="7"/>
  <c r="T443" i="7" s="1"/>
  <c r="E397" i="7"/>
  <c r="T397" i="7" s="1"/>
  <c r="E444" i="7"/>
  <c r="T444" i="7" s="1"/>
  <c r="E445" i="7"/>
  <c r="T445" i="7" s="1"/>
  <c r="E150" i="7"/>
  <c r="T150" i="7" s="1"/>
  <c r="E319" i="7"/>
  <c r="T319" i="7" s="1"/>
  <c r="E631" i="7"/>
  <c r="T631" i="7" s="1"/>
  <c r="E388" i="7"/>
  <c r="T388" i="7" s="1"/>
  <c r="E446" i="7"/>
  <c r="T446" i="7" s="1"/>
  <c r="E129" i="7"/>
  <c r="T129" i="7" s="1"/>
  <c r="E226" i="7"/>
  <c r="T226" i="7" s="1"/>
  <c r="E447" i="7"/>
  <c r="T447" i="7" s="1"/>
  <c r="E154" i="7"/>
  <c r="T154" i="7" s="1"/>
  <c r="E91" i="7"/>
  <c r="T91" i="7" s="1"/>
  <c r="E145" i="7"/>
  <c r="T145" i="7" s="1"/>
  <c r="E5" i="7"/>
  <c r="T5" i="7" s="1"/>
  <c r="E257" i="7"/>
  <c r="T257" i="7" s="1"/>
  <c r="E382" i="7"/>
  <c r="T382" i="7" s="1"/>
  <c r="E37" i="7"/>
  <c r="T37" i="7" s="1"/>
  <c r="E448" i="7"/>
  <c r="T448" i="7" s="1"/>
  <c r="E407" i="7"/>
  <c r="T407" i="7" s="1"/>
  <c r="E400" i="7"/>
  <c r="T400" i="7" s="1"/>
  <c r="E449" i="7"/>
  <c r="T449" i="7" s="1"/>
  <c r="E101" i="7"/>
  <c r="T101" i="7" s="1"/>
  <c r="E58" i="7"/>
  <c r="T58" i="7" s="1"/>
  <c r="E450" i="7"/>
  <c r="T450" i="7" s="1"/>
  <c r="E306" i="7"/>
  <c r="T306" i="7" s="1"/>
  <c r="E632" i="7"/>
  <c r="T632" i="7" s="1"/>
  <c r="E300" i="7"/>
  <c r="T300" i="7" s="1"/>
  <c r="E618" i="7"/>
  <c r="T618" i="7" s="1"/>
  <c r="E159" i="7"/>
  <c r="T159" i="7" s="1"/>
  <c r="E451" i="7"/>
  <c r="T451" i="7" s="1"/>
  <c r="E633" i="7"/>
  <c r="T633" i="7" s="1"/>
  <c r="E452" i="7"/>
  <c r="T452" i="7" s="1"/>
  <c r="E183" i="7"/>
  <c r="T183" i="7" s="1"/>
  <c r="E453" i="7"/>
  <c r="T453" i="7" s="1"/>
  <c r="E32" i="7"/>
  <c r="T32" i="7" s="1"/>
  <c r="E634" i="7"/>
  <c r="T634" i="7" s="1"/>
  <c r="E454" i="7"/>
  <c r="T454" i="7" s="1"/>
  <c r="E455" i="7"/>
  <c r="T455" i="7" s="1"/>
  <c r="E56" i="7"/>
  <c r="T56" i="7" s="1"/>
  <c r="E456" i="7"/>
  <c r="T456" i="7" s="1"/>
  <c r="E114" i="7"/>
  <c r="T114" i="7" s="1"/>
  <c r="E337" i="7"/>
  <c r="T337" i="7" s="1"/>
  <c r="E192" i="7"/>
  <c r="T192" i="7" s="1"/>
  <c r="E376" i="7"/>
  <c r="T376" i="7" s="1"/>
  <c r="E35" i="7"/>
  <c r="T35" i="7" s="1"/>
  <c r="E457" i="7"/>
  <c r="T457" i="7" s="1"/>
  <c r="E87" i="7"/>
  <c r="T87" i="7" s="1"/>
  <c r="E458" i="7"/>
  <c r="T458" i="7" s="1"/>
  <c r="E113" i="7"/>
  <c r="T113" i="7" s="1"/>
  <c r="E201" i="7"/>
  <c r="T201" i="7" s="1"/>
  <c r="E635" i="7"/>
  <c r="T635" i="7" s="1"/>
  <c r="E67" i="7"/>
  <c r="T67" i="7" s="1"/>
  <c r="E112" i="7"/>
  <c r="T112" i="7" s="1"/>
  <c r="E459" i="7"/>
  <c r="T459" i="7" s="1"/>
  <c r="E360" i="7"/>
  <c r="T360" i="7" s="1"/>
  <c r="E202" i="7"/>
  <c r="T202" i="7" s="1"/>
  <c r="E460" i="7"/>
  <c r="T460" i="7" s="1"/>
  <c r="E12" i="7"/>
  <c r="T12" i="7" s="1"/>
  <c r="E461" i="7"/>
  <c r="T461" i="7" s="1"/>
  <c r="E386" i="7"/>
  <c r="T386" i="7" s="1"/>
  <c r="E36" i="7"/>
  <c r="T36" i="7" s="1"/>
  <c r="E369" i="7"/>
  <c r="T369" i="7" s="1"/>
  <c r="E325" i="7"/>
  <c r="T325" i="7" s="1"/>
  <c r="E133" i="7"/>
  <c r="T133" i="7" s="1"/>
  <c r="E123" i="7"/>
  <c r="T123" i="7" s="1"/>
  <c r="E462" i="7"/>
  <c r="T462" i="7" s="1"/>
  <c r="E463" i="7"/>
  <c r="T463" i="7" s="1"/>
  <c r="E185" i="7"/>
  <c r="T185" i="7" s="1"/>
  <c r="E339" i="7"/>
  <c r="T339" i="7" s="1"/>
  <c r="E636" i="7"/>
  <c r="T636" i="7" s="1"/>
  <c r="E210" i="7"/>
  <c r="T210" i="7" s="1"/>
  <c r="E190" i="7"/>
  <c r="T190" i="7" s="1"/>
  <c r="E396" i="7"/>
  <c r="T396" i="7" s="1"/>
  <c r="E393" i="7"/>
  <c r="T393" i="7" s="1"/>
  <c r="E464" i="7"/>
  <c r="T464" i="7" s="1"/>
  <c r="E619" i="7"/>
  <c r="T619" i="7" s="1"/>
  <c r="E326" i="7"/>
  <c r="T326" i="7" s="1"/>
  <c r="E465" i="7"/>
  <c r="T465" i="7" s="1"/>
  <c r="E18" i="7"/>
  <c r="T18" i="7" s="1"/>
  <c r="E333" i="7"/>
  <c r="T333" i="7" s="1"/>
  <c r="E242" i="7"/>
  <c r="T242" i="7" s="1"/>
  <c r="E7" i="7"/>
  <c r="T7" i="7" s="1"/>
  <c r="E466" i="7"/>
  <c r="T466" i="7" s="1"/>
  <c r="E467" i="7"/>
  <c r="T467" i="7" s="1"/>
  <c r="E161" i="7"/>
  <c r="T161" i="7" s="1"/>
  <c r="E335" i="7"/>
  <c r="T335" i="7" s="1"/>
  <c r="E284" i="7"/>
  <c r="T284" i="7" s="1"/>
  <c r="E64" i="7"/>
  <c r="T64" i="7" s="1"/>
  <c r="E336" i="7"/>
  <c r="T336" i="7" s="1"/>
  <c r="E468" i="7"/>
  <c r="T468" i="7" s="1"/>
  <c r="E243" i="7"/>
  <c r="T243" i="7" s="1"/>
  <c r="E164" i="7"/>
  <c r="T164" i="7" s="1"/>
  <c r="E469" i="7"/>
  <c r="T469" i="7" s="1"/>
  <c r="E470" i="7"/>
  <c r="T470" i="7" s="1"/>
  <c r="E471" i="7"/>
  <c r="T471" i="7" s="1"/>
  <c r="E211" i="7"/>
  <c r="T211" i="7" s="1"/>
  <c r="E472" i="7"/>
  <c r="T472" i="7" s="1"/>
  <c r="E620" i="7"/>
  <c r="T620" i="7" s="1"/>
  <c r="E107" i="7"/>
  <c r="T107" i="7" s="1"/>
  <c r="E473" i="7"/>
  <c r="T473" i="7" s="1"/>
  <c r="E474" i="7"/>
  <c r="T474" i="7" s="1"/>
  <c r="E110" i="7"/>
  <c r="T110" i="7" s="1"/>
  <c r="E475" i="7"/>
  <c r="T475" i="7" s="1"/>
  <c r="E265" i="7"/>
  <c r="T265" i="7" s="1"/>
  <c r="E329" i="7"/>
  <c r="T329" i="7" s="1"/>
  <c r="E415" i="7"/>
  <c r="T415" i="7" s="1"/>
  <c r="E387" i="7"/>
  <c r="T387" i="7" s="1"/>
  <c r="E637" i="7"/>
  <c r="T637" i="7" s="1"/>
  <c r="E350" i="7"/>
  <c r="T350" i="7" s="1"/>
  <c r="E147" i="7"/>
  <c r="T147" i="7" s="1"/>
  <c r="E208" i="7"/>
  <c r="T208" i="7" s="1"/>
  <c r="E184" i="7"/>
  <c r="T184" i="7" s="1"/>
  <c r="E476" i="7"/>
  <c r="T476" i="7" s="1"/>
  <c r="E340" i="7"/>
  <c r="T340" i="7" s="1"/>
  <c r="E301" i="7"/>
  <c r="T301" i="7" s="1"/>
  <c r="E378" i="7"/>
  <c r="T378" i="7" s="1"/>
  <c r="E103" i="7"/>
  <c r="T103" i="7" s="1"/>
  <c r="E477" i="7"/>
  <c r="T477" i="7" s="1"/>
  <c r="E478" i="7"/>
  <c r="T478" i="7" s="1"/>
  <c r="E135" i="7"/>
  <c r="T135" i="7" s="1"/>
  <c r="E479" i="7"/>
  <c r="T479" i="7" s="1"/>
  <c r="E241" i="7"/>
  <c r="T241" i="7" s="1"/>
  <c r="E361" i="7"/>
  <c r="T361" i="7" s="1"/>
  <c r="E229" i="7"/>
  <c r="T229" i="7" s="1"/>
  <c r="E480" i="7"/>
  <c r="T480" i="7" s="1"/>
  <c r="E269" i="7"/>
  <c r="T269" i="7" s="1"/>
  <c r="E136" i="7"/>
  <c r="T136" i="7" s="1"/>
  <c r="E481" i="7"/>
  <c r="T481" i="7" s="1"/>
  <c r="E170" i="7"/>
  <c r="T170" i="7" s="1"/>
  <c r="E43" i="7"/>
  <c r="T43" i="7" s="1"/>
  <c r="E482" i="7"/>
  <c r="T482" i="7" s="1"/>
  <c r="E311" i="7"/>
  <c r="T311" i="7" s="1"/>
  <c r="E222" i="7"/>
  <c r="T222" i="7" s="1"/>
  <c r="E54" i="7"/>
  <c r="T54" i="7" s="1"/>
  <c r="E483" i="7"/>
  <c r="T483" i="7" s="1"/>
  <c r="E484" i="7"/>
  <c r="T484" i="7" s="1"/>
  <c r="E362" i="7"/>
  <c r="T362" i="7" s="1"/>
  <c r="E59" i="7"/>
  <c r="T59" i="7" s="1"/>
  <c r="E232" i="7"/>
  <c r="T232" i="7" s="1"/>
  <c r="E621" i="7"/>
  <c r="T621" i="7" s="1"/>
  <c r="E485" i="7"/>
  <c r="T485" i="7" s="1"/>
  <c r="E486" i="7"/>
  <c r="T486" i="7" s="1"/>
  <c r="E638" i="7"/>
  <c r="T638" i="7" s="1"/>
  <c r="E294" i="7"/>
  <c r="T294" i="7" s="1"/>
  <c r="E303" i="7"/>
  <c r="T303" i="7" s="1"/>
  <c r="E487" i="7"/>
  <c r="T487" i="7" s="1"/>
  <c r="E309" i="7"/>
  <c r="T309" i="7" s="1"/>
  <c r="E639" i="7"/>
  <c r="T639" i="7" s="1"/>
  <c r="E367" i="7"/>
  <c r="T367" i="7" s="1"/>
  <c r="E224" i="7"/>
  <c r="T224" i="7" s="1"/>
  <c r="E488" i="7"/>
  <c r="T488" i="7" s="1"/>
  <c r="E68" i="7"/>
  <c r="T68" i="7" s="1"/>
  <c r="E363" i="7"/>
  <c r="T363" i="7" s="1"/>
  <c r="E489" i="7"/>
  <c r="T489" i="7" s="1"/>
  <c r="E134" i="7"/>
  <c r="T134" i="7" s="1"/>
  <c r="E490" i="7"/>
  <c r="T490" i="7" s="1"/>
  <c r="E491" i="7"/>
  <c r="T491" i="7" s="1"/>
  <c r="E83" i="7"/>
  <c r="T83" i="7" s="1"/>
  <c r="E492" i="7"/>
  <c r="T492" i="7" s="1"/>
  <c r="E116" i="7"/>
  <c r="T116" i="7" s="1"/>
  <c r="E408" i="7"/>
  <c r="T408" i="7" s="1"/>
  <c r="E277" i="7"/>
  <c r="T277" i="7" s="1"/>
  <c r="E640" i="7"/>
  <c r="T640" i="7" s="1"/>
  <c r="E153" i="7"/>
  <c r="T153" i="7" s="1"/>
  <c r="E157" i="7"/>
  <c r="T157" i="7" s="1"/>
  <c r="E493" i="7"/>
  <c r="T493" i="7" s="1"/>
  <c r="E42" i="7"/>
  <c r="T42" i="7" s="1"/>
  <c r="E214" i="7"/>
  <c r="T214" i="7" s="1"/>
  <c r="E494" i="7"/>
  <c r="T494" i="7" s="1"/>
  <c r="E225" i="7"/>
  <c r="T225" i="7" s="1"/>
  <c r="E495" i="7"/>
  <c r="T495" i="7" s="1"/>
  <c r="E219" i="7"/>
  <c r="T219" i="7" s="1"/>
  <c r="E25" i="7"/>
  <c r="T25" i="7" s="1"/>
  <c r="E171" i="7"/>
  <c r="T171" i="7" s="1"/>
  <c r="E156" i="7"/>
  <c r="T156" i="7" s="1"/>
  <c r="E496" i="7"/>
  <c r="T496" i="7" s="1"/>
  <c r="E10" i="7"/>
  <c r="T10" i="7" s="1"/>
  <c r="E346" i="7"/>
  <c r="T346" i="7" s="1"/>
  <c r="E394" i="7"/>
  <c r="T394" i="7" s="1"/>
  <c r="E247" i="7"/>
  <c r="T247" i="7" s="1"/>
  <c r="E349" i="7"/>
  <c r="T349" i="7" s="1"/>
  <c r="E497" i="7"/>
  <c r="T497" i="7" s="1"/>
  <c r="E146" i="7"/>
  <c r="T146" i="7" s="1"/>
  <c r="E305" i="7"/>
  <c r="T305" i="7" s="1"/>
  <c r="E130" i="7"/>
  <c r="T130" i="7" s="1"/>
  <c r="E216" i="7"/>
  <c r="T216" i="7" s="1"/>
  <c r="E498" i="7"/>
  <c r="T498" i="7" s="1"/>
  <c r="E19" i="7"/>
  <c r="T19" i="7" s="1"/>
  <c r="E81" i="7"/>
  <c r="T81" i="7" s="1"/>
  <c r="E356" i="7"/>
  <c r="T356" i="7" s="1"/>
  <c r="E253" i="7"/>
  <c r="T253" i="7" s="1"/>
  <c r="E499" i="7"/>
  <c r="T499" i="7" s="1"/>
  <c r="E98" i="7"/>
  <c r="T98" i="7" s="1"/>
  <c r="E178" i="7"/>
  <c r="T178" i="7" s="1"/>
  <c r="E641" i="7"/>
  <c r="T641" i="7" s="1"/>
  <c r="E111" i="7"/>
  <c r="T111" i="7" s="1"/>
  <c r="E622" i="7"/>
  <c r="T622" i="7" s="1"/>
  <c r="E395" i="7"/>
  <c r="T395" i="7" s="1"/>
  <c r="E11" i="7"/>
  <c r="T11" i="7" s="1"/>
  <c r="E318" i="7"/>
  <c r="T318" i="7" s="1"/>
  <c r="E169" i="7"/>
  <c r="T169" i="7" s="1"/>
  <c r="E290" i="7"/>
  <c r="T290" i="7" s="1"/>
  <c r="E500" i="7"/>
  <c r="T500" i="7" s="1"/>
  <c r="E105" i="7"/>
  <c r="T105" i="7" s="1"/>
  <c r="E186" i="7"/>
  <c r="T186" i="7" s="1"/>
  <c r="E132" i="7"/>
  <c r="T132" i="7" s="1"/>
  <c r="E285" i="7"/>
  <c r="T285" i="7" s="1"/>
  <c r="E501" i="7"/>
  <c r="T501" i="7" s="1"/>
  <c r="E502" i="7"/>
  <c r="T502" i="7" s="1"/>
  <c r="E3" i="7"/>
  <c r="T3" i="7" s="1"/>
  <c r="E503" i="7"/>
  <c r="T503" i="7" s="1"/>
  <c r="E218" i="7"/>
  <c r="T218" i="7" s="1"/>
  <c r="E623" i="7"/>
  <c r="T623" i="7" s="1"/>
  <c r="E249" i="7"/>
  <c r="T249" i="7" s="1"/>
  <c r="E642" i="7"/>
  <c r="T642" i="7" s="1"/>
  <c r="E75" i="7"/>
  <c r="T75" i="7" s="1"/>
  <c r="E77" i="7"/>
  <c r="T77" i="7" s="1"/>
  <c r="E273" i="7"/>
  <c r="T273" i="7" s="1"/>
  <c r="E504" i="7"/>
  <c r="T504" i="7" s="1"/>
  <c r="E165" i="7"/>
  <c r="T165" i="7" s="1"/>
  <c r="E198" i="7"/>
  <c r="T198" i="7" s="1"/>
  <c r="E373" i="7"/>
  <c r="T373" i="7" s="1"/>
  <c r="E61" i="7"/>
  <c r="T61" i="7" s="1"/>
  <c r="E409" i="7"/>
  <c r="T409" i="7" s="1"/>
  <c r="E312" i="7"/>
  <c r="T312" i="7" s="1"/>
  <c r="E62" i="7"/>
  <c r="T62" i="7" s="1"/>
  <c r="E401" i="7"/>
  <c r="T401" i="7" s="1"/>
  <c r="E505" i="7"/>
  <c r="T505" i="7" s="1"/>
  <c r="E255" i="7"/>
  <c r="T255" i="7" s="1"/>
  <c r="E74" i="7"/>
  <c r="T74" i="7" s="1"/>
  <c r="E506" i="7"/>
  <c r="T506" i="7" s="1"/>
  <c r="E643" i="7"/>
  <c r="T643" i="7" s="1"/>
  <c r="E23" i="7"/>
  <c r="T23" i="7" s="1"/>
  <c r="E295" i="7"/>
  <c r="T295" i="7" s="1"/>
  <c r="E76" i="7"/>
  <c r="T76" i="7" s="1"/>
  <c r="E507" i="7"/>
  <c r="T507" i="7" s="1"/>
  <c r="E338" i="7"/>
  <c r="T338" i="7" s="1"/>
  <c r="E644" i="7"/>
  <c r="T644" i="7" s="1"/>
  <c r="E365" i="7"/>
  <c r="T365" i="7" s="1"/>
  <c r="E223" i="7"/>
  <c r="T223" i="7" s="1"/>
  <c r="E179" i="7"/>
  <c r="T179" i="7" s="1"/>
  <c r="E320" i="7"/>
  <c r="T320" i="7" s="1"/>
  <c r="E297" i="7"/>
  <c r="T297" i="7" s="1"/>
  <c r="E191" i="7"/>
  <c r="T191" i="7" s="1"/>
  <c r="E508" i="7"/>
  <c r="T508" i="7" s="1"/>
  <c r="E509" i="7"/>
  <c r="T509" i="7" s="1"/>
  <c r="E368" i="7"/>
  <c r="T368" i="7" s="1"/>
  <c r="E510" i="7"/>
  <c r="T510" i="7" s="1"/>
  <c r="E511" i="7"/>
  <c r="T511" i="7" s="1"/>
  <c r="E38" i="7"/>
  <c r="T38" i="7" s="1"/>
  <c r="E244" i="7"/>
  <c r="T244" i="7" s="1"/>
  <c r="E377" i="7"/>
  <c r="T377" i="7" s="1"/>
  <c r="E162" i="7"/>
  <c r="T162" i="7" s="1"/>
  <c r="E512" i="7"/>
  <c r="T512" i="7" s="1"/>
  <c r="E24" i="7"/>
  <c r="T24" i="7" s="1"/>
  <c r="E2" i="7"/>
  <c r="T2" i="7" s="1"/>
  <c r="E33" i="7"/>
  <c r="T33" i="7" s="1"/>
  <c r="E63" i="7"/>
  <c r="T63" i="7" s="1"/>
  <c r="E513" i="7"/>
  <c r="T513" i="7" s="1"/>
  <c r="E334" i="7"/>
  <c r="T334" i="7" s="1"/>
  <c r="E406" i="7"/>
  <c r="T406" i="7" s="1"/>
  <c r="E9" i="7"/>
  <c r="T9" i="7" s="1"/>
  <c r="E289" i="7"/>
  <c r="T289" i="7" s="1"/>
  <c r="E327" i="7"/>
  <c r="T327" i="7" s="1"/>
  <c r="E514" i="7"/>
  <c r="T514" i="7" s="1"/>
  <c r="E645" i="7"/>
  <c r="T645" i="7" s="1"/>
  <c r="E50" i="7"/>
  <c r="T50" i="7" s="1"/>
  <c r="E29" i="7"/>
  <c r="T29" i="7" s="1"/>
  <c r="E515" i="7"/>
  <c r="T515" i="7" s="1"/>
  <c r="E516" i="7"/>
  <c r="T516" i="7" s="1"/>
  <c r="E78" i="7"/>
  <c r="T78" i="7" s="1"/>
  <c r="E291" i="7"/>
  <c r="T291" i="7" s="1"/>
  <c r="E100" i="7"/>
  <c r="T100" i="7" s="1"/>
  <c r="E410" i="7"/>
  <c r="T410" i="7" s="1"/>
  <c r="E239" i="7"/>
  <c r="T239" i="7" s="1"/>
  <c r="E90" i="7"/>
  <c r="T90" i="7" s="1"/>
  <c r="E517" i="7"/>
  <c r="T517" i="7" s="1"/>
  <c r="E13" i="7"/>
  <c r="T13" i="7" s="1"/>
  <c r="E204" i="7"/>
  <c r="T204" i="7" s="1"/>
  <c r="E646" i="7"/>
  <c r="T646" i="7" s="1"/>
  <c r="E518" i="7"/>
  <c r="T518" i="7" s="1"/>
  <c r="E45" i="7"/>
  <c r="T45" i="7" s="1"/>
  <c r="E519" i="7"/>
  <c r="T519" i="7" s="1"/>
  <c r="E411" i="7"/>
  <c r="T411" i="7" s="1"/>
  <c r="E414" i="7"/>
  <c r="T414" i="7" s="1"/>
  <c r="E16" i="7"/>
  <c r="T16" i="7" s="1"/>
  <c r="E168" i="7"/>
  <c r="T168" i="7" s="1"/>
  <c r="E520" i="7"/>
  <c r="T520" i="7" s="1"/>
  <c r="E240" i="7"/>
  <c r="T240" i="7" s="1"/>
  <c r="E187" i="7"/>
  <c r="T187" i="7" s="1"/>
  <c r="E310" i="7"/>
  <c r="T310" i="7" s="1"/>
  <c r="E521" i="7"/>
  <c r="T521" i="7" s="1"/>
  <c r="E207" i="7"/>
  <c r="T207" i="7" s="1"/>
  <c r="E522" i="7"/>
  <c r="T522" i="7" s="1"/>
  <c r="E523" i="7"/>
  <c r="T523" i="7" s="1"/>
  <c r="E647" i="7"/>
  <c r="T647" i="7" s="1"/>
  <c r="E384" i="7"/>
  <c r="T384" i="7" s="1"/>
  <c r="E196" i="7"/>
  <c r="T196" i="7" s="1"/>
  <c r="E40" i="7"/>
  <c r="T40" i="7" s="1"/>
  <c r="E524" i="7"/>
  <c r="T524" i="7" s="1"/>
  <c r="E236" i="7"/>
  <c r="T236" i="7" s="1"/>
  <c r="E648" i="7"/>
  <c r="T648" i="7" s="1"/>
  <c r="E358" i="7"/>
  <c r="T358" i="7" s="1"/>
  <c r="E525" i="7"/>
  <c r="T525" i="7" s="1"/>
  <c r="E526" i="7"/>
  <c r="T526" i="7" s="1"/>
  <c r="E527" i="7"/>
  <c r="T527" i="7" s="1"/>
  <c r="E624" i="7"/>
  <c r="T624" i="7" s="1"/>
  <c r="E625" i="7"/>
  <c r="T625" i="7" s="1"/>
  <c r="E528" i="7"/>
  <c r="T528" i="7" s="1"/>
  <c r="E370" i="7"/>
  <c r="T370" i="7" s="1"/>
  <c r="E649" i="7"/>
  <c r="T649" i="7" s="1"/>
  <c r="E529" i="7"/>
  <c r="T529" i="7" s="1"/>
  <c r="E69" i="7"/>
  <c r="T69" i="7" s="1"/>
  <c r="E530" i="7"/>
  <c r="T530" i="7" s="1"/>
  <c r="E389" i="7"/>
  <c r="T389" i="7" s="1"/>
  <c r="E315" i="7"/>
  <c r="T315" i="7" s="1"/>
  <c r="E70" i="7"/>
  <c r="T70" i="7" s="1"/>
  <c r="E531" i="7"/>
  <c r="T531" i="7" s="1"/>
  <c r="E366" i="7"/>
  <c r="T366" i="7" s="1"/>
  <c r="E279" i="7"/>
  <c r="T279" i="7" s="1"/>
  <c r="E163" i="7"/>
  <c r="T163" i="7" s="1"/>
  <c r="E261" i="7"/>
  <c r="T261" i="7" s="1"/>
  <c r="E390" i="7"/>
  <c r="T390" i="7" s="1"/>
  <c r="E266" i="7"/>
  <c r="T266" i="7" s="1"/>
  <c r="E48" i="7"/>
  <c r="T48" i="7" s="1"/>
  <c r="E532" i="7"/>
  <c r="T532" i="7" s="1"/>
  <c r="E533" i="7"/>
  <c r="T533" i="7" s="1"/>
  <c r="E534" i="7"/>
  <c r="T534" i="7" s="1"/>
  <c r="E92" i="7"/>
  <c r="T92" i="7" s="1"/>
  <c r="E535" i="7"/>
  <c r="T535" i="7" s="1"/>
  <c r="E46" i="7"/>
  <c r="T46" i="7" s="1"/>
  <c r="E536" i="7"/>
  <c r="T536" i="7" s="1"/>
  <c r="E650" i="7"/>
  <c r="T650" i="7" s="1"/>
  <c r="E304" i="7"/>
  <c r="T304" i="7" s="1"/>
  <c r="E180" i="7"/>
  <c r="T180" i="7" s="1"/>
  <c r="E398" i="7"/>
  <c r="T398" i="7" s="1"/>
  <c r="E127" i="7"/>
  <c r="T127" i="7" s="1"/>
  <c r="E117" i="7"/>
  <c r="T117" i="7" s="1"/>
  <c r="E537" i="7"/>
  <c r="T537" i="7" s="1"/>
  <c r="E538" i="7"/>
  <c r="T538" i="7" s="1"/>
  <c r="E84" i="7"/>
  <c r="T84" i="7" s="1"/>
  <c r="E137" i="7"/>
  <c r="T137" i="7" s="1"/>
  <c r="E539" i="7"/>
  <c r="T539" i="7" s="1"/>
  <c r="E88" i="7"/>
  <c r="T88" i="7" s="1"/>
  <c r="E540" i="7"/>
  <c r="T540" i="7" s="1"/>
  <c r="E541" i="7"/>
  <c r="T541" i="7" s="1"/>
  <c r="E298" i="7"/>
  <c r="T298" i="7" s="1"/>
  <c r="E93" i="7"/>
  <c r="T93" i="7" s="1"/>
  <c r="E542" i="7"/>
  <c r="T542" i="7" s="1"/>
  <c r="E281" i="7"/>
  <c r="T281" i="7" s="1"/>
  <c r="E89" i="7"/>
  <c r="T89" i="7" s="1"/>
  <c r="E182" i="7"/>
  <c r="T182" i="7" s="1"/>
  <c r="E259" i="7"/>
  <c r="T259" i="7" s="1"/>
  <c r="E148" i="7"/>
  <c r="T148" i="7" s="1"/>
  <c r="E307" i="7"/>
  <c r="T307" i="7" s="1"/>
  <c r="E543" i="7"/>
  <c r="T543" i="7" s="1"/>
  <c r="E544" i="7"/>
  <c r="T544" i="7" s="1"/>
  <c r="E651" i="7"/>
  <c r="T651" i="7" s="1"/>
  <c r="E262" i="7"/>
  <c r="T262" i="7" s="1"/>
  <c r="E545" i="7"/>
  <c r="T545" i="7" s="1"/>
  <c r="E299" i="7"/>
  <c r="T299" i="7" s="1"/>
  <c r="E546" i="7"/>
  <c r="T546" i="7" s="1"/>
  <c r="E547" i="7"/>
  <c r="T547" i="7" s="1"/>
  <c r="E152" i="7"/>
  <c r="T152" i="7" s="1"/>
  <c r="E166" i="7"/>
  <c r="T166" i="7" s="1"/>
  <c r="E228" i="7"/>
  <c r="T228" i="7" s="1"/>
  <c r="E212" i="7"/>
  <c r="T212" i="7" s="1"/>
  <c r="E652" i="7"/>
  <c r="T652" i="7" s="1"/>
  <c r="E85" i="7"/>
  <c r="T85" i="7" s="1"/>
  <c r="E237" i="7"/>
  <c r="T237" i="7" s="1"/>
  <c r="E122" i="7"/>
  <c r="T122" i="7" s="1"/>
  <c r="E548" i="7"/>
  <c r="T548" i="7" s="1"/>
  <c r="E160" i="7"/>
  <c r="T160" i="7" s="1"/>
  <c r="E176" i="7"/>
  <c r="T176" i="7" s="1"/>
  <c r="E138" i="7"/>
  <c r="T138" i="7" s="1"/>
  <c r="E199" i="7"/>
  <c r="T199" i="7" s="1"/>
  <c r="E209" i="7"/>
  <c r="T209" i="7" s="1"/>
  <c r="E94" i="7"/>
  <c r="T94" i="7" s="1"/>
  <c r="E331" i="7"/>
  <c r="T331" i="7" s="1"/>
  <c r="E399" i="7"/>
  <c r="T399" i="7" s="1"/>
  <c r="E549" i="7"/>
  <c r="T549" i="7" s="1"/>
  <c r="E391" i="7"/>
  <c r="T391" i="7" s="1"/>
  <c r="E412" i="7"/>
  <c r="T412" i="7" s="1"/>
  <c r="E550" i="7"/>
  <c r="T550" i="7" s="1"/>
  <c r="E233" i="7"/>
  <c r="T233" i="7" s="1"/>
  <c r="E551" i="7"/>
  <c r="T551" i="7" s="1"/>
  <c r="E552" i="7"/>
  <c r="T552" i="7" s="1"/>
  <c r="E653" i="7"/>
  <c r="T653" i="7" s="1"/>
  <c r="E553" i="7"/>
  <c r="T553" i="7" s="1"/>
  <c r="E149" i="7"/>
  <c r="T149" i="7" s="1"/>
  <c r="E351" i="7"/>
  <c r="T351" i="7" s="1"/>
  <c r="E194" i="7"/>
  <c r="T194" i="7" s="1"/>
  <c r="E230" i="7"/>
  <c r="T230" i="7" s="1"/>
  <c r="E554" i="7"/>
  <c r="T554" i="7" s="1"/>
  <c r="E555" i="7"/>
  <c r="T555" i="7" s="1"/>
  <c r="E556" i="7"/>
  <c r="T556" i="7" s="1"/>
  <c r="E557" i="7"/>
  <c r="T557" i="7" s="1"/>
  <c r="E52" i="7"/>
  <c r="T52" i="7" s="1"/>
  <c r="E177" i="7"/>
  <c r="T177" i="7" s="1"/>
  <c r="E65" i="7"/>
  <c r="T65" i="7" s="1"/>
  <c r="E341" i="7"/>
  <c r="T341" i="7" s="1"/>
  <c r="E558" i="7"/>
  <c r="T558" i="7" s="1"/>
  <c r="E245" i="7"/>
  <c r="T245" i="7" s="1"/>
  <c r="E79" i="7"/>
  <c r="T79" i="7" s="1"/>
  <c r="E559" i="7"/>
  <c r="T559" i="7" s="1"/>
  <c r="E332" i="7"/>
  <c r="T332" i="7" s="1"/>
  <c r="E560" i="7"/>
  <c r="T560" i="7" s="1"/>
  <c r="E392" i="7"/>
  <c r="T392" i="7" s="1"/>
  <c r="E220" i="7"/>
  <c r="T220" i="7" s="1"/>
  <c r="E128" i="7"/>
  <c r="T128" i="7" s="1"/>
  <c r="E260" i="7"/>
  <c r="T260" i="7" s="1"/>
  <c r="E203" i="7"/>
  <c r="T203" i="7" s="1"/>
  <c r="E561" i="7"/>
  <c r="T561" i="7" s="1"/>
  <c r="E313" i="7"/>
  <c r="T313" i="7" s="1"/>
  <c r="E181" i="7"/>
  <c r="T181" i="7" s="1"/>
  <c r="E97" i="7"/>
  <c r="T97" i="7" s="1"/>
  <c r="E562" i="7"/>
  <c r="T562" i="7" s="1"/>
  <c r="E82" i="7"/>
  <c r="T82" i="7" s="1"/>
  <c r="E654" i="7"/>
  <c r="T654" i="7" s="1"/>
  <c r="E55" i="7"/>
  <c r="T55" i="7" s="1"/>
  <c r="E14" i="7"/>
  <c r="T14" i="7" s="1"/>
  <c r="E374" i="7"/>
  <c r="T374" i="7" s="1"/>
  <c r="E563" i="7"/>
  <c r="T563" i="7" s="1"/>
  <c r="E296" i="7"/>
  <c r="T296" i="7" s="1"/>
  <c r="E274" i="7"/>
  <c r="T274" i="7" s="1"/>
  <c r="E57" i="7"/>
  <c r="T57" i="7" s="1"/>
  <c r="E626" i="7"/>
  <c r="T626" i="7" s="1"/>
  <c r="E357" i="7"/>
  <c r="T357" i="7" s="1"/>
  <c r="E564" i="7"/>
  <c r="T564" i="7" s="1"/>
  <c r="E248" i="7"/>
  <c r="T248" i="7" s="1"/>
  <c r="E385" i="7"/>
  <c r="T385" i="7" s="1"/>
  <c r="E565" i="7"/>
  <c r="T565" i="7" s="1"/>
  <c r="E566" i="7"/>
  <c r="T566" i="7" s="1"/>
  <c r="E286" i="7"/>
  <c r="T286" i="7" s="1"/>
  <c r="E344" i="7"/>
  <c r="T344" i="7" s="1"/>
  <c r="E143" i="7"/>
  <c r="T143" i="7" s="1"/>
  <c r="E567" i="7"/>
  <c r="T567" i="7" s="1"/>
  <c r="E568" i="7"/>
  <c r="T568" i="7" s="1"/>
  <c r="E655" i="7"/>
  <c r="T655" i="7" s="1"/>
  <c r="E569" i="7"/>
  <c r="T569" i="7" s="1"/>
  <c r="E49" i="7"/>
  <c r="T49" i="7" s="1"/>
  <c r="E570" i="7"/>
  <c r="T570" i="7" s="1"/>
  <c r="E195" i="7"/>
  <c r="T195" i="7" s="1"/>
  <c r="E571" i="7"/>
  <c r="T571" i="7" s="1"/>
  <c r="E126" i="7"/>
  <c r="T126" i="7" s="1"/>
  <c r="E102" i="7"/>
  <c r="T102" i="7" s="1"/>
  <c r="E572" i="7"/>
  <c r="T572" i="7" s="1"/>
  <c r="E119" i="7"/>
  <c r="T119" i="7" s="1"/>
  <c r="E573" i="7"/>
  <c r="T573" i="7" s="1"/>
  <c r="E574" i="7"/>
  <c r="T574" i="7" s="1"/>
  <c r="E141" i="7"/>
  <c r="T141" i="7" s="1"/>
  <c r="E656" i="7"/>
  <c r="T656" i="7" s="1"/>
  <c r="E352" i="7"/>
  <c r="T352" i="7" s="1"/>
  <c r="E575" i="7"/>
  <c r="T575" i="7" s="1"/>
  <c r="E353" i="7"/>
  <c r="T353" i="7" s="1"/>
  <c r="E576" i="7"/>
  <c r="T576" i="7" s="1"/>
  <c r="E627" i="7"/>
  <c r="T627" i="7" s="1"/>
  <c r="E328" i="7"/>
  <c r="T328" i="7" s="1"/>
  <c r="E263" i="7"/>
  <c r="T263" i="7" s="1"/>
  <c r="E120" i="7"/>
  <c r="T120" i="7" s="1"/>
  <c r="E86" i="7"/>
  <c r="T86" i="7" s="1"/>
  <c r="E577" i="7"/>
  <c r="T577" i="7" s="1"/>
  <c r="E108" i="7"/>
  <c r="T108" i="7" s="1"/>
  <c r="E287" i="7"/>
  <c r="T287" i="7" s="1"/>
  <c r="E27" i="7"/>
  <c r="T27" i="7" s="1"/>
  <c r="E578" i="7"/>
  <c r="T578" i="7" s="1"/>
  <c r="E628" i="7"/>
  <c r="T628" i="7" s="1"/>
  <c r="E579" i="7"/>
  <c r="T579" i="7" s="1"/>
  <c r="E302" i="7"/>
  <c r="T302" i="7" s="1"/>
  <c r="E20" i="7"/>
  <c r="T20" i="7" s="1"/>
  <c r="E252" i="7"/>
  <c r="T252" i="7" s="1"/>
  <c r="E51" i="7"/>
  <c r="T51" i="7" s="1"/>
  <c r="E657" i="7"/>
  <c r="T657" i="7" s="1"/>
  <c r="E282" i="7"/>
  <c r="T282" i="7" s="1"/>
  <c r="E80" i="7"/>
  <c r="T80" i="7" s="1"/>
  <c r="E6" i="7"/>
  <c r="T6" i="7" s="1"/>
  <c r="E26" i="7"/>
  <c r="T26" i="7" s="1"/>
  <c r="E580" i="7"/>
  <c r="T580" i="7" s="1"/>
  <c r="E139" i="7"/>
  <c r="T139" i="7" s="1"/>
  <c r="E60" i="7"/>
  <c r="T60" i="7" s="1"/>
  <c r="E581" i="7"/>
  <c r="T581" i="7" s="1"/>
  <c r="E582" i="7"/>
  <c r="T582" i="7" s="1"/>
  <c r="E73" i="7"/>
  <c r="T73" i="7" s="1"/>
  <c r="E583" i="7"/>
  <c r="T583" i="7" s="1"/>
  <c r="E144" i="7"/>
  <c r="T144" i="7" s="1"/>
  <c r="E584" i="7"/>
  <c r="T584" i="7" s="1"/>
  <c r="E585" i="7"/>
  <c r="T585" i="7" s="1"/>
  <c r="E283" i="7"/>
  <c r="T283" i="7" s="1"/>
  <c r="E4" i="7"/>
  <c r="T4" i="7" s="1"/>
  <c r="E586" i="7"/>
  <c r="T586" i="7" s="1"/>
  <c r="E347" i="7"/>
  <c r="T347" i="7" s="1"/>
  <c r="E234" i="7"/>
  <c r="T234" i="7" s="1"/>
  <c r="E587" i="7"/>
  <c r="T587" i="7" s="1"/>
  <c r="E658" i="7"/>
  <c r="T658" i="7" s="1"/>
  <c r="E17" i="7"/>
  <c r="T17" i="7" s="1"/>
  <c r="E71" i="7"/>
  <c r="T71" i="7" s="1"/>
  <c r="E379" i="7"/>
  <c r="T379" i="7" s="1"/>
  <c r="E659" i="7"/>
  <c r="T659" i="7" s="1"/>
  <c r="E213" i="7"/>
  <c r="T213" i="7" s="1"/>
  <c r="E250" i="7"/>
  <c r="T250" i="7" s="1"/>
  <c r="E402" i="7"/>
  <c r="T402" i="7" s="1"/>
  <c r="E588" i="7"/>
  <c r="T588" i="7" s="1"/>
  <c r="E205" i="7"/>
  <c r="T205" i="7" s="1"/>
  <c r="E172" i="7"/>
  <c r="T172" i="7" s="1"/>
  <c r="E124" i="7"/>
  <c r="T124" i="7" s="1"/>
  <c r="E660" i="7"/>
  <c r="T660" i="7" s="1"/>
  <c r="E200" i="7"/>
  <c r="T200" i="7" s="1"/>
  <c r="E589" i="7"/>
  <c r="T589" i="7" s="1"/>
  <c r="E258" i="7"/>
  <c r="T258" i="7" s="1"/>
  <c r="E364" i="7"/>
  <c r="T364" i="7" s="1"/>
  <c r="E590" i="7"/>
  <c r="T590" i="7" s="1"/>
  <c r="E142" i="7"/>
  <c r="T142" i="7" s="1"/>
  <c r="E591" i="7"/>
  <c r="T591" i="7" s="1"/>
  <c r="E372" i="7"/>
  <c r="T372" i="7" s="1"/>
  <c r="E8" i="7"/>
  <c r="T8" i="7" s="1"/>
  <c r="E158" i="7"/>
  <c r="T158" i="7" s="1"/>
  <c r="E22" i="7"/>
  <c r="T22" i="7" s="1"/>
  <c r="E173" i="7"/>
  <c r="T173" i="7" s="1"/>
  <c r="E592" i="7"/>
  <c r="T592" i="7" s="1"/>
  <c r="E593" i="7"/>
  <c r="T593" i="7" s="1"/>
  <c r="E324" i="7"/>
  <c r="T324" i="7" s="1"/>
  <c r="E661" i="7"/>
  <c r="T661" i="7" s="1"/>
  <c r="E383" i="7"/>
  <c r="T383" i="7" s="1"/>
  <c r="E354" i="7"/>
  <c r="T354" i="7" s="1"/>
  <c r="E594" i="7"/>
  <c r="T594" i="7" s="1"/>
  <c r="E662" i="7"/>
  <c r="T662" i="7" s="1"/>
  <c r="E21" i="7"/>
  <c r="T21" i="7" s="1"/>
  <c r="E595" i="7"/>
  <c r="T595" i="7" s="1"/>
  <c r="E596" i="7"/>
  <c r="T596" i="7" s="1"/>
  <c r="E189" i="7"/>
  <c r="T189" i="7" s="1"/>
  <c r="E72" i="7"/>
  <c r="T72" i="7" s="1"/>
  <c r="E197" i="7"/>
  <c r="T197" i="7" s="1"/>
  <c r="E413" i="7"/>
  <c r="T413" i="7" s="1"/>
  <c r="E267" i="7"/>
  <c r="T267" i="7" s="1"/>
  <c r="E597" i="7"/>
  <c r="T597" i="7" s="1"/>
  <c r="E231" i="7"/>
  <c r="T231" i="7" s="1"/>
  <c r="E288" i="7"/>
  <c r="T288" i="7" s="1"/>
  <c r="E125" i="7"/>
  <c r="T125" i="7" s="1"/>
  <c r="E235" i="7"/>
  <c r="T235" i="7" s="1"/>
  <c r="E270" i="7"/>
  <c r="T270" i="7" s="1"/>
  <c r="E188" i="7"/>
  <c r="T188" i="7" s="1"/>
  <c r="E323" i="7"/>
  <c r="T323" i="7" s="1"/>
  <c r="E280" i="7"/>
  <c r="T280" i="7" s="1"/>
  <c r="E322" i="7"/>
  <c r="T322" i="7" s="1"/>
  <c r="E115" i="7"/>
  <c r="T115" i="7" s="1"/>
  <c r="E598" i="7"/>
  <c r="T598" i="7" s="1"/>
  <c r="E599" i="7"/>
  <c r="T599" i="7" s="1"/>
  <c r="E600" i="7"/>
  <c r="T600" i="7" s="1"/>
  <c r="E601" i="7"/>
  <c r="T601" i="7" s="1"/>
  <c r="E118" i="7"/>
  <c r="T118" i="7" s="1"/>
  <c r="E271" i="7"/>
  <c r="T271" i="7" s="1"/>
  <c r="E602" i="7"/>
  <c r="T602" i="7" s="1"/>
  <c r="E663" i="7"/>
  <c r="T663" i="7" s="1"/>
  <c r="E603" i="7"/>
  <c r="T603" i="7" s="1"/>
  <c r="E47" i="7"/>
  <c r="T47" i="7" s="1"/>
  <c r="E355" i="7"/>
  <c r="T355" i="7" s="1"/>
  <c r="E66" i="7"/>
  <c r="T66" i="7" s="1"/>
  <c r="E629" i="7"/>
  <c r="T629" i="7" s="1"/>
  <c r="E256" i="7"/>
  <c r="T256" i="7" s="1"/>
  <c r="E246" i="7"/>
  <c r="T246" i="7" s="1"/>
  <c r="E140" i="7"/>
  <c r="T140" i="7" s="1"/>
  <c r="E131" i="7"/>
  <c r="T131" i="7" s="1"/>
  <c r="E604" i="7"/>
  <c r="T604" i="7" s="1"/>
  <c r="E41" i="7"/>
  <c r="T41" i="7" s="1"/>
  <c r="E155" i="7"/>
  <c r="T155" i="7" s="1"/>
  <c r="E605" i="7"/>
  <c r="T605" i="7" s="1"/>
  <c r="E664" i="7"/>
  <c r="T664" i="7" s="1"/>
  <c r="E15" i="7"/>
  <c r="T15" i="7" s="1"/>
  <c r="E215" i="7"/>
  <c r="T215" i="7" s="1"/>
  <c r="E606" i="7"/>
  <c r="T606" i="7" s="1"/>
  <c r="E316" i="7"/>
  <c r="T316" i="7" s="1"/>
  <c r="E607" i="7"/>
  <c r="T607" i="7" s="1"/>
  <c r="E608" i="7"/>
  <c r="T608" i="7" s="1"/>
  <c r="E630" i="7"/>
  <c r="T630" i="7" s="1"/>
  <c r="E264" i="7"/>
  <c r="T264" i="7" s="1"/>
  <c r="E217" i="7"/>
  <c r="T217" i="7" s="1"/>
  <c r="E104" i="7"/>
  <c r="T104" i="7" s="1"/>
  <c r="E665" i="7"/>
  <c r="T665" i="7" s="1"/>
  <c r="E342" i="7"/>
  <c r="T342" i="7" s="1"/>
  <c r="E380" i="7"/>
  <c r="T380" i="7" s="1"/>
  <c r="E375" i="7"/>
  <c r="T375" i="7" s="1"/>
  <c r="E666" i="7"/>
  <c r="T666" i="7" s="1"/>
  <c r="E609" i="7"/>
  <c r="T609" i="7" s="1"/>
  <c r="E610" i="7"/>
  <c r="T610" i="7" s="1"/>
  <c r="E53" i="7"/>
  <c r="T53" i="7" s="1"/>
  <c r="E359" i="7"/>
  <c r="T359" i="7" s="1"/>
  <c r="E321" i="7"/>
  <c r="T321" i="7" s="1"/>
  <c r="E276" i="7"/>
  <c r="T276" i="7" s="1"/>
  <c r="E206" i="7"/>
  <c r="T206" i="7" s="1"/>
  <c r="E667" i="7"/>
  <c r="T667" i="7" s="1"/>
  <c r="E167" i="7"/>
  <c r="T167" i="7" s="1"/>
  <c r="E403" i="7"/>
  <c r="T403" i="7" s="1"/>
  <c r="E39" i="7"/>
  <c r="T39" i="7" s="1"/>
  <c r="E293" i="7"/>
  <c r="T293" i="7" s="1"/>
  <c r="E611" i="7"/>
  <c r="T611" i="7" s="1"/>
  <c r="E28" i="7"/>
  <c r="T28" i="7" s="1"/>
  <c r="E668" i="7"/>
  <c r="T668" i="7" s="1"/>
  <c r="E612" i="7"/>
  <c r="T612" i="7" s="1"/>
  <c r="E371" i="7"/>
  <c r="T371" i="7" s="1"/>
  <c r="E348" i="7"/>
  <c r="T348" i="7" s="1"/>
  <c r="E106" i="7"/>
  <c r="T106" i="7" s="1"/>
  <c r="E268" i="7"/>
  <c r="T268" i="7" s="1"/>
  <c r="E317" i="7"/>
  <c r="T317" i="7" s="1"/>
  <c r="E404" i="7"/>
  <c r="T404" i="7" s="1"/>
  <c r="E345" i="7"/>
  <c r="T345" i="7" s="1"/>
  <c r="E613" i="7"/>
  <c r="T613" i="7" s="1"/>
  <c r="E221" i="7"/>
  <c r="T221" i="7" s="1"/>
  <c r="E30" i="7"/>
  <c r="T30" i="7" s="1"/>
  <c r="E614" i="7"/>
  <c r="T614" i="7" s="1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G499" i="7" l="1"/>
  <c r="J164" i="7"/>
  <c r="J381" i="7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O305" i="7"/>
  <c r="M305" i="7"/>
  <c r="K305" i="7"/>
  <c r="M247" i="7"/>
  <c r="L247" i="7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K639" i="7"/>
  <c r="J639" i="7"/>
  <c r="O639" i="7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Q305" i="7"/>
  <c r="N496" i="7"/>
  <c r="K496" i="7"/>
  <c r="J496" i="7"/>
  <c r="H496" i="7"/>
  <c r="O153" i="7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K400" i="7"/>
  <c r="K434" i="7"/>
  <c r="K427" i="7"/>
  <c r="K238" i="7"/>
  <c r="L625" i="7"/>
  <c r="L75" i="7"/>
  <c r="L19" i="7"/>
  <c r="L214" i="7"/>
  <c r="L64" i="7"/>
  <c r="Q64" i="7" s="1"/>
  <c r="L202" i="7"/>
  <c r="L618" i="7"/>
  <c r="L91" i="7"/>
  <c r="Q91" i="7" s="1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Q613" i="7" s="1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Q662" i="7" s="1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I328" i="7"/>
  <c r="H328" i="7"/>
  <c r="O575" i="7"/>
  <c r="M575" i="7"/>
  <c r="N575" i="7"/>
  <c r="K575" i="7"/>
  <c r="G575" i="7"/>
  <c r="L575" i="7"/>
  <c r="P575" i="7"/>
  <c r="I575" i="7"/>
  <c r="H575" i="7"/>
  <c r="J575" i="7"/>
  <c r="P574" i="7"/>
  <c r="M574" i="7"/>
  <c r="O574" i="7"/>
  <c r="K574" i="7"/>
  <c r="G574" i="7"/>
  <c r="N574" i="7"/>
  <c r="L574" i="7"/>
  <c r="J574" i="7"/>
  <c r="H574" i="7"/>
  <c r="I574" i="7"/>
  <c r="M102" i="7"/>
  <c r="K102" i="7"/>
  <c r="G102" i="7"/>
  <c r="L102" i="7"/>
  <c r="J102" i="7"/>
  <c r="I102" i="7"/>
  <c r="H102" i="7"/>
  <c r="P102" i="7"/>
  <c r="N102" i="7"/>
  <c r="O102" i="7"/>
  <c r="P570" i="7"/>
  <c r="M570" i="7"/>
  <c r="O570" i="7"/>
  <c r="L570" i="7"/>
  <c r="K570" i="7"/>
  <c r="G570" i="7"/>
  <c r="N570" i="7"/>
  <c r="H570" i="7"/>
  <c r="J570" i="7"/>
  <c r="O568" i="7"/>
  <c r="M568" i="7"/>
  <c r="P568" i="7"/>
  <c r="N568" i="7"/>
  <c r="K568" i="7"/>
  <c r="G568" i="7"/>
  <c r="L568" i="7"/>
  <c r="J568" i="7"/>
  <c r="I568" i="7"/>
  <c r="H568" i="7"/>
  <c r="P286" i="7"/>
  <c r="M286" i="7"/>
  <c r="K286" i="7"/>
  <c r="G286" i="7"/>
  <c r="O286" i="7"/>
  <c r="L286" i="7"/>
  <c r="I286" i="7"/>
  <c r="J286" i="7"/>
  <c r="N286" i="7"/>
  <c r="M248" i="7"/>
  <c r="P248" i="7"/>
  <c r="K248" i="7"/>
  <c r="G248" i="7"/>
  <c r="N248" i="7"/>
  <c r="J248" i="7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J558" i="7"/>
  <c r="I558" i="7"/>
  <c r="H558" i="7"/>
  <c r="L558" i="7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K551" i="7"/>
  <c r="G551" i="7"/>
  <c r="L551" i="7"/>
  <c r="N551" i="7"/>
  <c r="J551" i="7"/>
  <c r="H551" i="7"/>
  <c r="I551" i="7"/>
  <c r="M391" i="7"/>
  <c r="P391" i="7"/>
  <c r="K391" i="7"/>
  <c r="G391" i="7"/>
  <c r="L391" i="7"/>
  <c r="J391" i="7"/>
  <c r="I391" i="7"/>
  <c r="H391" i="7"/>
  <c r="O391" i="7"/>
  <c r="N391" i="7"/>
  <c r="P94" i="7"/>
  <c r="M94" i="7"/>
  <c r="O94" i="7"/>
  <c r="L94" i="7"/>
  <c r="K94" i="7"/>
  <c r="G94" i="7"/>
  <c r="N94" i="7"/>
  <c r="I94" i="7"/>
  <c r="H94" i="7"/>
  <c r="J94" i="7"/>
  <c r="O176" i="7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L667" i="7"/>
  <c r="Q667" i="7" s="1"/>
  <c r="O614" i="7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I53" i="7"/>
  <c r="L53" i="7"/>
  <c r="M53" i="7"/>
  <c r="G53" i="7"/>
  <c r="N375" i="7"/>
  <c r="P375" i="7"/>
  <c r="M375" i="7"/>
  <c r="L375" i="7"/>
  <c r="H375" i="7"/>
  <c r="O375" i="7"/>
  <c r="K375" i="7"/>
  <c r="J375" i="7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K155" i="7"/>
  <c r="J155" i="7"/>
  <c r="G155" i="7"/>
  <c r="O140" i="7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H413" i="7"/>
  <c r="O413" i="7"/>
  <c r="I413" i="7"/>
  <c r="K413" i="7"/>
  <c r="J413" i="7"/>
  <c r="O596" i="7"/>
  <c r="N596" i="7"/>
  <c r="H596" i="7"/>
  <c r="L596" i="7"/>
  <c r="P596" i="7"/>
  <c r="K596" i="7"/>
  <c r="J596" i="7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I22" i="7"/>
  <c r="O22" i="7"/>
  <c r="P591" i="7"/>
  <c r="O591" i="7"/>
  <c r="N591" i="7"/>
  <c r="H591" i="7"/>
  <c r="L591" i="7"/>
  <c r="M591" i="7"/>
  <c r="G591" i="7"/>
  <c r="P258" i="7"/>
  <c r="N258" i="7"/>
  <c r="H258" i="7"/>
  <c r="M258" i="7"/>
  <c r="G258" i="7"/>
  <c r="O258" i="7"/>
  <c r="L258" i="7"/>
  <c r="K258" i="7"/>
  <c r="J258" i="7"/>
  <c r="I258" i="7"/>
  <c r="N124" i="7"/>
  <c r="P124" i="7"/>
  <c r="H124" i="7"/>
  <c r="K124" i="7"/>
  <c r="J124" i="7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G86" i="7"/>
  <c r="O86" i="7"/>
  <c r="M86" i="7"/>
  <c r="I86" i="7"/>
  <c r="P627" i="7"/>
  <c r="N627" i="7"/>
  <c r="O627" i="7"/>
  <c r="H627" i="7"/>
  <c r="K627" i="7"/>
  <c r="J627" i="7"/>
  <c r="I627" i="7"/>
  <c r="M627" i="7"/>
  <c r="L627" i="7"/>
  <c r="G627" i="7"/>
  <c r="N352" i="7"/>
  <c r="M352" i="7"/>
  <c r="L352" i="7"/>
  <c r="H352" i="7"/>
  <c r="O352" i="7"/>
  <c r="P352" i="7"/>
  <c r="K352" i="7"/>
  <c r="J352" i="7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G230" i="7"/>
  <c r="N553" i="7"/>
  <c r="M553" i="7"/>
  <c r="L553" i="7"/>
  <c r="H553" i="7"/>
  <c r="P553" i="7"/>
  <c r="O553" i="7"/>
  <c r="K553" i="7"/>
  <c r="J553" i="7"/>
  <c r="I553" i="7"/>
  <c r="P233" i="7"/>
  <c r="O233" i="7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I549" i="7"/>
  <c r="N209" i="7"/>
  <c r="H209" i="7"/>
  <c r="O209" i="7"/>
  <c r="K209" i="7"/>
  <c r="J209" i="7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Q650" i="7" s="1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I70" i="7"/>
  <c r="L70" i="7"/>
  <c r="N69" i="7"/>
  <c r="H69" i="7"/>
  <c r="K69" i="7"/>
  <c r="J69" i="7"/>
  <c r="I69" i="7"/>
  <c r="P69" i="7"/>
  <c r="O69" i="7"/>
  <c r="L69" i="7"/>
  <c r="Q69" i="7" s="1"/>
  <c r="M69" i="7"/>
  <c r="N528" i="7"/>
  <c r="M528" i="7"/>
  <c r="L528" i="7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G207" i="7"/>
  <c r="O240" i="7"/>
  <c r="N240" i="7"/>
  <c r="H240" i="7"/>
  <c r="M240" i="7"/>
  <c r="P240" i="7"/>
  <c r="K240" i="7"/>
  <c r="J240" i="7"/>
  <c r="L240" i="7"/>
  <c r="I240" i="7"/>
  <c r="P414" i="7"/>
  <c r="N414" i="7"/>
  <c r="H414" i="7"/>
  <c r="G414" i="7"/>
  <c r="O414" i="7"/>
  <c r="L414" i="7"/>
  <c r="K414" i="7"/>
  <c r="J414" i="7"/>
  <c r="M414" i="7"/>
  <c r="N518" i="7"/>
  <c r="H518" i="7"/>
  <c r="M518" i="7"/>
  <c r="K518" i="7"/>
  <c r="J518" i="7"/>
  <c r="I518" i="7"/>
  <c r="P518" i="7"/>
  <c r="O518" i="7"/>
  <c r="L518" i="7"/>
  <c r="Q518" i="7" s="1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I514" i="7"/>
  <c r="L514" i="7"/>
  <c r="M514" i="7"/>
  <c r="G514" i="7"/>
  <c r="N406" i="7"/>
  <c r="M406" i="7"/>
  <c r="L406" i="7"/>
  <c r="H406" i="7"/>
  <c r="P406" i="7"/>
  <c r="O406" i="7"/>
  <c r="K406" i="7"/>
  <c r="J406" i="7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P338" i="7"/>
  <c r="N338" i="7"/>
  <c r="O338" i="7"/>
  <c r="H338" i="7"/>
  <c r="G338" i="7"/>
  <c r="L338" i="7"/>
  <c r="K338" i="7"/>
  <c r="J338" i="7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J163" i="7"/>
  <c r="K104" i="7"/>
  <c r="K594" i="7"/>
  <c r="K163" i="7"/>
  <c r="K515" i="7"/>
  <c r="L20" i="7"/>
  <c r="M66" i="7"/>
  <c r="O52" i="7"/>
  <c r="H584" i="7"/>
  <c r="H651" i="7"/>
  <c r="J82" i="7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J597" i="7"/>
  <c r="M597" i="7"/>
  <c r="N597" i="7"/>
  <c r="K597" i="7"/>
  <c r="G597" i="7"/>
  <c r="O72" i="7"/>
  <c r="L72" i="7"/>
  <c r="J72" i="7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N8" i="7"/>
  <c r="I8" i="7"/>
  <c r="H8" i="7"/>
  <c r="G8" i="7"/>
  <c r="M8" i="7"/>
  <c r="K8" i="7"/>
  <c r="O590" i="7"/>
  <c r="L590" i="7"/>
  <c r="J590" i="7"/>
  <c r="P590" i="7"/>
  <c r="K590" i="7"/>
  <c r="I590" i="7"/>
  <c r="H590" i="7"/>
  <c r="N590" i="7"/>
  <c r="M590" i="7"/>
  <c r="O200" i="7"/>
  <c r="L200" i="7"/>
  <c r="N200" i="7"/>
  <c r="M200" i="7"/>
  <c r="J200" i="7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J141" i="7"/>
  <c r="P141" i="7"/>
  <c r="N141" i="7"/>
  <c r="I141" i="7"/>
  <c r="H141" i="7"/>
  <c r="G141" i="7"/>
  <c r="M141" i="7"/>
  <c r="K141" i="7"/>
  <c r="O572" i="7"/>
  <c r="L572" i="7"/>
  <c r="P572" i="7"/>
  <c r="J572" i="7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L245" i="7"/>
  <c r="J245" i="7"/>
  <c r="M245" i="7"/>
  <c r="I245" i="7"/>
  <c r="H245" i="7"/>
  <c r="G245" i="7"/>
  <c r="P245" i="7"/>
  <c r="N245" i="7"/>
  <c r="K245" i="7"/>
  <c r="O177" i="7"/>
  <c r="P177" i="7"/>
  <c r="L177" i="7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L351" i="7"/>
  <c r="J351" i="7"/>
  <c r="N351" i="7"/>
  <c r="M351" i="7"/>
  <c r="I351" i="7"/>
  <c r="K351" i="7"/>
  <c r="O552" i="7"/>
  <c r="L552" i="7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J289" i="7"/>
  <c r="N289" i="7"/>
  <c r="M289" i="7"/>
  <c r="I289" i="7"/>
  <c r="K289" i="7"/>
  <c r="P513" i="7"/>
  <c r="O513" i="7"/>
  <c r="L513" i="7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J573" i="7"/>
  <c r="J557" i="7"/>
  <c r="J33" i="7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K480" i="7"/>
  <c r="I480" i="7"/>
  <c r="H479" i="7"/>
  <c r="O479" i="7"/>
  <c r="K479" i="7"/>
  <c r="J479" i="7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P472" i="7"/>
  <c r="O472" i="7"/>
  <c r="N472" i="7"/>
  <c r="H472" i="7"/>
  <c r="M472" i="7"/>
  <c r="L472" i="7"/>
  <c r="K472" i="7"/>
  <c r="J472" i="7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Q175" i="7" s="1"/>
  <c r="O438" i="7"/>
  <c r="N438" i="7"/>
  <c r="M438" i="7"/>
  <c r="L438" i="7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I281" i="7"/>
  <c r="H281" i="7"/>
  <c r="N281" i="7"/>
  <c r="L281" i="7"/>
  <c r="Q281" i="7" s="1"/>
  <c r="M541" i="7"/>
  <c r="L541" i="7"/>
  <c r="K541" i="7"/>
  <c r="G541" i="7"/>
  <c r="P541" i="7"/>
  <c r="O541" i="7"/>
  <c r="N541" i="7"/>
  <c r="J541" i="7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P530" i="7"/>
  <c r="M530" i="7"/>
  <c r="O530" i="7"/>
  <c r="L530" i="7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M648" i="7"/>
  <c r="K648" i="7"/>
  <c r="G648" i="7"/>
  <c r="O648" i="7"/>
  <c r="N648" i="7"/>
  <c r="J648" i="7"/>
  <c r="I648" i="7"/>
  <c r="H648" i="7"/>
  <c r="L648" i="7"/>
  <c r="P648" i="7"/>
  <c r="M196" i="7"/>
  <c r="L196" i="7"/>
  <c r="K196" i="7"/>
  <c r="G196" i="7"/>
  <c r="P196" i="7"/>
  <c r="O196" i="7"/>
  <c r="I196" i="7"/>
  <c r="H196" i="7"/>
  <c r="O522" i="7"/>
  <c r="M522" i="7"/>
  <c r="N522" i="7"/>
  <c r="K522" i="7"/>
  <c r="G522" i="7"/>
  <c r="P522" i="7"/>
  <c r="L522" i="7"/>
  <c r="J522" i="7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I171" i="7"/>
  <c r="H171" i="7"/>
  <c r="O171" i="7"/>
  <c r="L171" i="7"/>
  <c r="Q171" i="7" s="1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J493" i="7"/>
  <c r="H493" i="7"/>
  <c r="P277" i="7"/>
  <c r="M277" i="7"/>
  <c r="K277" i="7"/>
  <c r="G277" i="7"/>
  <c r="L277" i="7"/>
  <c r="O277" i="7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Q477" i="7" s="1"/>
  <c r="I477" i="7"/>
  <c r="P340" i="7"/>
  <c r="M340" i="7"/>
  <c r="K340" i="7"/>
  <c r="G340" i="7"/>
  <c r="N340" i="7"/>
  <c r="L340" i="7"/>
  <c r="O340" i="7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Q470" i="7" s="1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I457" i="7"/>
  <c r="H457" i="7"/>
  <c r="P457" i="7"/>
  <c r="L457" i="7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Q453" i="7" s="1"/>
  <c r="I453" i="7"/>
  <c r="P451" i="7"/>
  <c r="M451" i="7"/>
  <c r="K451" i="7"/>
  <c r="G451" i="7"/>
  <c r="J451" i="7"/>
  <c r="I451" i="7"/>
  <c r="H451" i="7"/>
  <c r="O451" i="7"/>
  <c r="L451" i="7"/>
  <c r="M632" i="7"/>
  <c r="L632" i="7"/>
  <c r="K632" i="7"/>
  <c r="G632" i="7"/>
  <c r="P632" i="7"/>
  <c r="O632" i="7"/>
  <c r="N632" i="7"/>
  <c r="J632" i="7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I5" i="7"/>
  <c r="H5" i="7"/>
  <c r="O5" i="7"/>
  <c r="L5" i="7"/>
  <c r="Q5" i="7" s="1"/>
  <c r="P5" i="7"/>
  <c r="O447" i="7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K109" i="7"/>
  <c r="G109" i="7"/>
  <c r="P109" i="7"/>
  <c r="I109" i="7"/>
  <c r="P436" i="7"/>
  <c r="O436" i="7"/>
  <c r="M436" i="7"/>
  <c r="K436" i="7"/>
  <c r="G436" i="7"/>
  <c r="N436" i="7"/>
  <c r="L436" i="7"/>
  <c r="J436" i="7"/>
  <c r="H436" i="7"/>
  <c r="O432" i="7"/>
  <c r="M432" i="7"/>
  <c r="N432" i="7"/>
  <c r="K432" i="7"/>
  <c r="G432" i="7"/>
  <c r="P432" i="7"/>
  <c r="J432" i="7"/>
  <c r="I432" i="7"/>
  <c r="H432" i="7"/>
  <c r="L432" i="7"/>
  <c r="M431" i="7"/>
  <c r="L431" i="7"/>
  <c r="K431" i="7"/>
  <c r="G431" i="7"/>
  <c r="O431" i="7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N44" i="7"/>
  <c r="I44" i="7"/>
  <c r="P425" i="7"/>
  <c r="M425" i="7"/>
  <c r="K425" i="7"/>
  <c r="G425" i="7"/>
  <c r="N425" i="7"/>
  <c r="J425" i="7"/>
  <c r="I425" i="7"/>
  <c r="H425" i="7"/>
  <c r="O425" i="7"/>
  <c r="L425" i="7"/>
  <c r="Q425" i="7" s="1"/>
  <c r="M275" i="7"/>
  <c r="O275" i="7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J10" i="7"/>
  <c r="J491" i="7"/>
  <c r="J367" i="7"/>
  <c r="J43" i="7"/>
  <c r="J476" i="7"/>
  <c r="J469" i="7"/>
  <c r="J161" i="7"/>
  <c r="J462" i="7"/>
  <c r="J113" i="7"/>
  <c r="J159" i="7"/>
  <c r="J449" i="7"/>
  <c r="J445" i="7"/>
  <c r="J435" i="7"/>
  <c r="J254" i="7"/>
  <c r="J151" i="7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N292" i="7"/>
  <c r="P476" i="7"/>
  <c r="P30" i="7"/>
  <c r="N30" i="7"/>
  <c r="M30" i="7"/>
  <c r="I30" i="7"/>
  <c r="P404" i="7"/>
  <c r="O404" i="7"/>
  <c r="I404" i="7"/>
  <c r="P348" i="7"/>
  <c r="O348" i="7"/>
  <c r="I348" i="7"/>
  <c r="P28" i="7"/>
  <c r="I28" i="7"/>
  <c r="P403" i="7"/>
  <c r="O403" i="7"/>
  <c r="R403" i="7" s="1"/>
  <c r="N403" i="7"/>
  <c r="M403" i="7"/>
  <c r="L403" i="7"/>
  <c r="Q403" i="7" s="1"/>
  <c r="I403" i="7"/>
  <c r="P276" i="7"/>
  <c r="O276" i="7"/>
  <c r="R276" i="7" s="1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I246" i="7"/>
  <c r="P355" i="7"/>
  <c r="O355" i="7"/>
  <c r="R355" i="7" s="1"/>
  <c r="I355" i="7"/>
  <c r="P602" i="7"/>
  <c r="I602" i="7"/>
  <c r="P600" i="7"/>
  <c r="I600" i="7"/>
  <c r="P322" i="7"/>
  <c r="N322" i="7"/>
  <c r="M322" i="7"/>
  <c r="L322" i="7"/>
  <c r="Q322" i="7" s="1"/>
  <c r="I322" i="7"/>
  <c r="P270" i="7"/>
  <c r="O270" i="7"/>
  <c r="R270" i="7" s="1"/>
  <c r="I270" i="7"/>
  <c r="P231" i="7"/>
  <c r="O231" i="7"/>
  <c r="I231" i="7"/>
  <c r="P197" i="7"/>
  <c r="I197" i="7"/>
  <c r="P595" i="7"/>
  <c r="O595" i="7"/>
  <c r="N595" i="7"/>
  <c r="M595" i="7"/>
  <c r="L595" i="7"/>
  <c r="I595" i="7"/>
  <c r="P354" i="7"/>
  <c r="O354" i="7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I234" i="7"/>
  <c r="P283" i="7"/>
  <c r="I283" i="7"/>
  <c r="P583" i="7"/>
  <c r="I583" i="7"/>
  <c r="P60" i="7"/>
  <c r="N60" i="7"/>
  <c r="M60" i="7"/>
  <c r="L60" i="7"/>
  <c r="Q60" i="7" s="1"/>
  <c r="I60" i="7"/>
  <c r="P6" i="7"/>
  <c r="O6" i="7"/>
  <c r="I6" i="7"/>
  <c r="P51" i="7"/>
  <c r="O51" i="7"/>
  <c r="I51" i="7"/>
  <c r="P579" i="7"/>
  <c r="I579" i="7"/>
  <c r="P287" i="7"/>
  <c r="O287" i="7"/>
  <c r="R287" i="7" s="1"/>
  <c r="N287" i="7"/>
  <c r="M287" i="7"/>
  <c r="L287" i="7"/>
  <c r="I287" i="7"/>
  <c r="P120" i="7"/>
  <c r="O120" i="7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I392" i="7"/>
  <c r="P79" i="7"/>
  <c r="I79" i="7"/>
  <c r="P65" i="7"/>
  <c r="O65" i="7"/>
  <c r="N65" i="7"/>
  <c r="M65" i="7"/>
  <c r="L65" i="7"/>
  <c r="I65" i="7"/>
  <c r="P556" i="7"/>
  <c r="O556" i="7"/>
  <c r="R556" i="7" s="1"/>
  <c r="I556" i="7"/>
  <c r="P194" i="7"/>
  <c r="I194" i="7"/>
  <c r="P653" i="7"/>
  <c r="I653" i="7"/>
  <c r="P550" i="7"/>
  <c r="N550" i="7"/>
  <c r="M550" i="7"/>
  <c r="L550" i="7"/>
  <c r="I550" i="7"/>
  <c r="P399" i="7"/>
  <c r="O399" i="7"/>
  <c r="R399" i="7" s="1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I152" i="7"/>
  <c r="P545" i="7"/>
  <c r="I545" i="7"/>
  <c r="P543" i="7"/>
  <c r="I543" i="7"/>
  <c r="P182" i="7"/>
  <c r="N182" i="7"/>
  <c r="M182" i="7"/>
  <c r="L182" i="7"/>
  <c r="I182" i="7"/>
  <c r="P93" i="7"/>
  <c r="O93" i="7"/>
  <c r="I93" i="7"/>
  <c r="P88" i="7"/>
  <c r="O88" i="7"/>
  <c r="I88" i="7"/>
  <c r="P538" i="7"/>
  <c r="I538" i="7"/>
  <c r="P398" i="7"/>
  <c r="O398" i="7"/>
  <c r="R398" i="7" s="1"/>
  <c r="N398" i="7"/>
  <c r="M398" i="7"/>
  <c r="L398" i="7"/>
  <c r="Q398" i="7" s="1"/>
  <c r="I398" i="7"/>
  <c r="P536" i="7"/>
  <c r="O536" i="7"/>
  <c r="I536" i="7"/>
  <c r="P534" i="7"/>
  <c r="I534" i="7"/>
  <c r="P266" i="7"/>
  <c r="I266" i="7"/>
  <c r="P279" i="7"/>
  <c r="N279" i="7"/>
  <c r="M279" i="7"/>
  <c r="L279" i="7"/>
  <c r="I279" i="7"/>
  <c r="P315" i="7"/>
  <c r="O315" i="7"/>
  <c r="R315" i="7" s="1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R75" i="7" s="1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L270" i="7"/>
  <c r="Q270" i="7" s="1"/>
  <c r="L197" i="7"/>
  <c r="L172" i="7"/>
  <c r="Q172" i="7" s="1"/>
  <c r="L6" i="7"/>
  <c r="L579" i="7"/>
  <c r="L569" i="7"/>
  <c r="Q569" i="7" s="1"/>
  <c r="L203" i="7"/>
  <c r="Q203" i="7" s="1"/>
  <c r="L79" i="7"/>
  <c r="L199" i="7"/>
  <c r="Q199" i="7" s="1"/>
  <c r="L93" i="7"/>
  <c r="Q93" i="7" s="1"/>
  <c r="L538" i="7"/>
  <c r="Q538" i="7" s="1"/>
  <c r="L529" i="7"/>
  <c r="L411" i="7"/>
  <c r="L90" i="7"/>
  <c r="L510" i="7"/>
  <c r="L165" i="7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R217" i="7" s="1"/>
  <c r="O15" i="7"/>
  <c r="O600" i="7"/>
  <c r="O593" i="7"/>
  <c r="O97" i="7"/>
  <c r="R97" i="7" s="1"/>
  <c r="O653" i="7"/>
  <c r="O652" i="7"/>
  <c r="O545" i="7"/>
  <c r="O538" i="7"/>
  <c r="O279" i="7"/>
  <c r="O529" i="7"/>
  <c r="O521" i="7"/>
  <c r="O327" i="7"/>
  <c r="N218" i="7"/>
  <c r="P218" i="7"/>
  <c r="P501" i="7"/>
  <c r="N501" i="7"/>
  <c r="N105" i="7"/>
  <c r="O105" i="7"/>
  <c r="P318" i="7"/>
  <c r="N318" i="7"/>
  <c r="N499" i="7"/>
  <c r="P499" i="7"/>
  <c r="N19" i="7"/>
  <c r="O19" i="7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R490" i="7" s="1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P265" i="7"/>
  <c r="N265" i="7"/>
  <c r="N164" i="7"/>
  <c r="O164" i="7"/>
  <c r="R164" i="7" s="1"/>
  <c r="P64" i="7"/>
  <c r="N64" i="7"/>
  <c r="P333" i="7"/>
  <c r="N333" i="7"/>
  <c r="N619" i="7"/>
  <c r="O619" i="7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P382" i="7"/>
  <c r="N382" i="7"/>
  <c r="O382" i="7"/>
  <c r="R382" i="7" s="1"/>
  <c r="O91" i="7"/>
  <c r="R91" i="7" s="1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R437" i="7" s="1"/>
  <c r="N434" i="7"/>
  <c r="P434" i="7"/>
  <c r="P278" i="7"/>
  <c r="O278" i="7"/>
  <c r="R278" i="7" s="1"/>
  <c r="N278" i="7"/>
  <c r="P381" i="7"/>
  <c r="N381" i="7"/>
  <c r="O343" i="7"/>
  <c r="N343" i="7"/>
  <c r="P343" i="7"/>
  <c r="P31" i="7"/>
  <c r="N31" i="7"/>
  <c r="O31" i="7"/>
  <c r="N174" i="7"/>
  <c r="P174" i="7"/>
  <c r="P121" i="7"/>
  <c r="N121" i="7"/>
  <c r="O121" i="7"/>
  <c r="O238" i="7"/>
  <c r="R238" i="7" s="1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Q501" i="7" s="1"/>
  <c r="L499" i="7"/>
  <c r="Q499" i="7" s="1"/>
  <c r="L496" i="7"/>
  <c r="L116" i="7"/>
  <c r="Q116" i="7" s="1"/>
  <c r="L294" i="7"/>
  <c r="Q294" i="7" s="1"/>
  <c r="L481" i="7"/>
  <c r="L184" i="7"/>
  <c r="L211" i="7"/>
  <c r="Q211" i="7" s="1"/>
  <c r="L333" i="7"/>
  <c r="Q333" i="7" s="1"/>
  <c r="L133" i="7"/>
  <c r="L458" i="7"/>
  <c r="Q458" i="7" s="1"/>
  <c r="L452" i="7"/>
  <c r="Q452" i="7" s="1"/>
  <c r="L382" i="7"/>
  <c r="L397" i="7"/>
  <c r="L434" i="7"/>
  <c r="Q434" i="7" s="1"/>
  <c r="L427" i="7"/>
  <c r="Q427" i="7" s="1"/>
  <c r="L121" i="7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O68" i="7"/>
  <c r="O294" i="7"/>
  <c r="O378" i="7"/>
  <c r="O64" i="7"/>
  <c r="R64" i="7" s="1"/>
  <c r="O333" i="7"/>
  <c r="R333" i="7" s="1"/>
  <c r="O67" i="7"/>
  <c r="O634" i="7"/>
  <c r="O129" i="7"/>
  <c r="P19" i="7"/>
  <c r="P496" i="7"/>
  <c r="P229" i="7"/>
  <c r="P184" i="7"/>
  <c r="P473" i="7"/>
  <c r="P458" i="7"/>
  <c r="P634" i="7"/>
  <c r="P429" i="7"/>
  <c r="P238" i="7"/>
  <c r="F605" i="6"/>
  <c r="P605" i="6" s="1"/>
  <c r="F13" i="6"/>
  <c r="P13" i="6" s="1"/>
  <c r="F516" i="6"/>
  <c r="P516" i="6" s="1"/>
  <c r="F153" i="6"/>
  <c r="P153" i="6" s="1"/>
  <c r="F508" i="6"/>
  <c r="P508" i="6" s="1"/>
  <c r="F137" i="6"/>
  <c r="P137" i="6" s="1"/>
  <c r="F173" i="6"/>
  <c r="P173" i="6" s="1"/>
  <c r="F472" i="6"/>
  <c r="P472" i="6" s="1"/>
  <c r="F418" i="6"/>
  <c r="P418" i="6" s="1"/>
  <c r="F127" i="6"/>
  <c r="P127" i="6" s="1"/>
  <c r="F22" i="6"/>
  <c r="P22" i="6" s="1"/>
  <c r="F109" i="6"/>
  <c r="P109" i="6" s="1"/>
  <c r="F273" i="6"/>
  <c r="P273" i="6" s="1"/>
  <c r="F347" i="6"/>
  <c r="P347" i="6" s="1"/>
  <c r="F480" i="6"/>
  <c r="P480" i="6" s="1"/>
  <c r="F517" i="6"/>
  <c r="P517" i="6" s="1"/>
  <c r="F108" i="6"/>
  <c r="P108" i="6" s="1"/>
  <c r="F606" i="6"/>
  <c r="P606" i="6" s="1"/>
  <c r="F417" i="6"/>
  <c r="P417" i="6" s="1"/>
  <c r="F142" i="6"/>
  <c r="P142" i="6" s="1"/>
  <c r="F116" i="6"/>
  <c r="P116" i="6" s="1"/>
  <c r="F56" i="6"/>
  <c r="P56" i="6" s="1"/>
  <c r="F215" i="6"/>
  <c r="P215" i="6" s="1"/>
  <c r="F316" i="6"/>
  <c r="P316" i="6" s="1"/>
  <c r="F276" i="6"/>
  <c r="P276" i="6" s="1"/>
  <c r="F686" i="6"/>
  <c r="P686" i="6" s="1"/>
  <c r="F607" i="6"/>
  <c r="P607" i="6" s="1"/>
  <c r="F128" i="6"/>
  <c r="P128" i="6" s="1"/>
  <c r="F337" i="6"/>
  <c r="P337" i="6" s="1"/>
  <c r="F143" i="6"/>
  <c r="P143" i="6" s="1"/>
  <c r="F172" i="6"/>
  <c r="P172" i="6" s="1"/>
  <c r="F303" i="6"/>
  <c r="P303" i="6" s="1"/>
  <c r="F334" i="6"/>
  <c r="P334" i="6" s="1"/>
  <c r="F348" i="6"/>
  <c r="P348" i="6" s="1"/>
  <c r="F410" i="6"/>
  <c r="P410" i="6" s="1"/>
  <c r="F433" i="6"/>
  <c r="P433" i="6" s="1"/>
  <c r="F464" i="6"/>
  <c r="P464" i="6" s="1"/>
  <c r="F555" i="6"/>
  <c r="P555" i="6" s="1"/>
  <c r="F481" i="6"/>
  <c r="P481" i="6" s="1"/>
  <c r="F6" i="6"/>
  <c r="P6" i="6" s="1"/>
  <c r="F608" i="6"/>
  <c r="P608" i="6" s="1"/>
  <c r="F609" i="6"/>
  <c r="P609" i="6" s="1"/>
  <c r="F311" i="6"/>
  <c r="P311" i="6" s="1"/>
  <c r="F694" i="6"/>
  <c r="P694" i="6" s="1"/>
  <c r="F41" i="6"/>
  <c r="P41" i="6" s="1"/>
  <c r="F27" i="6"/>
  <c r="P27" i="6" s="1"/>
  <c r="F192" i="6"/>
  <c r="P192" i="6" s="1"/>
  <c r="F482" i="6"/>
  <c r="P482" i="6" s="1"/>
  <c r="F610" i="6"/>
  <c r="P610" i="6" s="1"/>
  <c r="F473" i="6"/>
  <c r="P473" i="6" s="1"/>
  <c r="F518" i="6"/>
  <c r="P518" i="6" s="1"/>
  <c r="F695" i="6"/>
  <c r="P695" i="6" s="1"/>
  <c r="F151" i="6"/>
  <c r="P151" i="6" s="1"/>
  <c r="F210" i="6"/>
  <c r="P210" i="6" s="1"/>
  <c r="F556" i="6"/>
  <c r="P556" i="6" s="1"/>
  <c r="F519" i="6"/>
  <c r="P519" i="6" s="1"/>
  <c r="F59" i="6"/>
  <c r="P59" i="6" s="1"/>
  <c r="F687" i="6"/>
  <c r="P687" i="6" s="1"/>
  <c r="F197" i="6"/>
  <c r="P197" i="6" s="1"/>
  <c r="F349" i="6"/>
  <c r="P349" i="6" s="1"/>
  <c r="F339" i="6"/>
  <c r="P339" i="6" s="1"/>
  <c r="F385" i="6"/>
  <c r="P385" i="6" s="1"/>
  <c r="F284" i="6"/>
  <c r="P284" i="6" s="1"/>
  <c r="F158" i="6"/>
  <c r="P158" i="6" s="1"/>
  <c r="F611" i="6"/>
  <c r="P611" i="6" s="1"/>
  <c r="F244" i="6"/>
  <c r="P244" i="6" s="1"/>
  <c r="F612" i="6"/>
  <c r="P612" i="6" s="1"/>
  <c r="F350" i="6"/>
  <c r="P350" i="6" s="1"/>
  <c r="F613" i="6"/>
  <c r="P613" i="6" s="1"/>
  <c r="F384" i="6"/>
  <c r="P384" i="6" s="1"/>
  <c r="F181" i="6"/>
  <c r="P181" i="6" s="1"/>
  <c r="F471" i="6"/>
  <c r="P471" i="6" s="1"/>
  <c r="F583" i="6"/>
  <c r="P583" i="6" s="1"/>
  <c r="F43" i="6"/>
  <c r="P43" i="6" s="1"/>
  <c r="F324" i="6"/>
  <c r="P324" i="6" s="1"/>
  <c r="F477" i="6"/>
  <c r="P477" i="6" s="1"/>
  <c r="F21" i="6"/>
  <c r="P21" i="6" s="1"/>
  <c r="F696" i="6"/>
  <c r="P696" i="6" s="1"/>
  <c r="F456" i="6"/>
  <c r="P456" i="6" s="1"/>
  <c r="F240" i="6"/>
  <c r="P240" i="6" s="1"/>
  <c r="F584" i="6"/>
  <c r="P584" i="6" s="1"/>
  <c r="F118" i="6"/>
  <c r="P118" i="6" s="1"/>
  <c r="F250" i="6"/>
  <c r="P250" i="6" s="1"/>
  <c r="F246" i="6"/>
  <c r="P246" i="6" s="1"/>
  <c r="F614" i="6"/>
  <c r="P614" i="6" s="1"/>
  <c r="F585" i="6"/>
  <c r="P585" i="6" s="1"/>
  <c r="F309" i="6"/>
  <c r="P309" i="6" s="1"/>
  <c r="F82" i="6"/>
  <c r="P82" i="6" s="1"/>
  <c r="F424" i="6"/>
  <c r="P424" i="6" s="1"/>
  <c r="F206" i="6"/>
  <c r="P206" i="6" s="1"/>
  <c r="F134" i="6"/>
  <c r="P134" i="6" s="1"/>
  <c r="F185" i="6"/>
  <c r="P185" i="6" s="1"/>
  <c r="F80" i="6"/>
  <c r="P80" i="6" s="1"/>
  <c r="F3" i="6"/>
  <c r="P3" i="6" s="1"/>
  <c r="F551" i="6"/>
  <c r="P551" i="6" s="1"/>
  <c r="F180" i="6"/>
  <c r="P180" i="6" s="1"/>
  <c r="F73" i="6"/>
  <c r="P73" i="6" s="1"/>
  <c r="F188" i="6"/>
  <c r="P188" i="6" s="1"/>
  <c r="F586" i="6"/>
  <c r="P586" i="6" s="1"/>
  <c r="F453" i="6"/>
  <c r="P453" i="6" s="1"/>
  <c r="F386" i="6"/>
  <c r="P386" i="6" s="1"/>
  <c r="F18" i="6"/>
  <c r="P18" i="6" s="1"/>
  <c r="F688" i="6"/>
  <c r="P688" i="6" s="1"/>
  <c r="F697" i="6"/>
  <c r="P697" i="6" s="1"/>
  <c r="F520" i="6"/>
  <c r="P520" i="6" s="1"/>
  <c r="F72" i="6"/>
  <c r="P72" i="6" s="1"/>
  <c r="F281" i="6"/>
  <c r="P281" i="6" s="1"/>
  <c r="F615" i="6"/>
  <c r="P615" i="6" s="1"/>
  <c r="F557" i="6"/>
  <c r="P557" i="6" s="1"/>
  <c r="F90" i="6"/>
  <c r="P90" i="6" s="1"/>
  <c r="F521" i="6"/>
  <c r="P521" i="6" s="1"/>
  <c r="F616" i="6"/>
  <c r="P616" i="6" s="1"/>
  <c r="F179" i="6"/>
  <c r="P179" i="6" s="1"/>
  <c r="F587" i="6"/>
  <c r="P587" i="6" s="1"/>
  <c r="F266" i="6"/>
  <c r="P266" i="6" s="1"/>
  <c r="F148" i="6"/>
  <c r="P148" i="6" s="1"/>
  <c r="F139" i="6"/>
  <c r="P139" i="6" s="1"/>
  <c r="F582" i="6"/>
  <c r="P582" i="6" s="1"/>
  <c r="F558" i="6"/>
  <c r="P558" i="6" s="1"/>
  <c r="F209" i="6"/>
  <c r="P209" i="6" s="1"/>
  <c r="F64" i="6"/>
  <c r="P64" i="6" s="1"/>
  <c r="F617" i="6"/>
  <c r="P617" i="6" s="1"/>
  <c r="F425" i="6"/>
  <c r="P425" i="6" s="1"/>
  <c r="F698" i="6"/>
  <c r="P698" i="6" s="1"/>
  <c r="F150" i="6"/>
  <c r="P150" i="6" s="1"/>
  <c r="F267" i="6"/>
  <c r="P267" i="6" s="1"/>
  <c r="F287" i="6"/>
  <c r="P287" i="6" s="1"/>
  <c r="F51" i="6"/>
  <c r="P51" i="6" s="1"/>
  <c r="F522" i="6"/>
  <c r="P522" i="6" s="1"/>
  <c r="F483" i="6"/>
  <c r="P483" i="6" s="1"/>
  <c r="F315" i="6"/>
  <c r="P315" i="6" s="1"/>
  <c r="F74" i="6"/>
  <c r="P74" i="6" s="1"/>
  <c r="F168" i="6"/>
  <c r="P168" i="6" s="1"/>
  <c r="F432" i="6"/>
  <c r="P432" i="6" s="1"/>
  <c r="F295" i="6"/>
  <c r="P295" i="6" s="1"/>
  <c r="F263" i="6"/>
  <c r="P263" i="6" s="1"/>
  <c r="F422" i="6"/>
  <c r="P422" i="6" s="1"/>
  <c r="F484" i="6"/>
  <c r="P484" i="6" s="1"/>
  <c r="F328" i="6"/>
  <c r="P328" i="6" s="1"/>
  <c r="F559" i="6"/>
  <c r="P559" i="6" s="1"/>
  <c r="F699" i="6"/>
  <c r="P699" i="6" s="1"/>
  <c r="F411" i="6"/>
  <c r="P411" i="6" s="1"/>
  <c r="F700" i="6"/>
  <c r="P700" i="6" s="1"/>
  <c r="F243" i="6"/>
  <c r="P243" i="6" s="1"/>
  <c r="F343" i="6"/>
  <c r="P343" i="6" s="1"/>
  <c r="F202" i="6"/>
  <c r="P202" i="6" s="1"/>
  <c r="F182" i="6"/>
  <c r="P182" i="6" s="1"/>
  <c r="F111" i="6"/>
  <c r="P111" i="6" s="1"/>
  <c r="F305" i="6"/>
  <c r="P305" i="6" s="1"/>
  <c r="F618" i="6"/>
  <c r="P618" i="6" s="1"/>
  <c r="F560" i="6"/>
  <c r="P560" i="6" s="1"/>
  <c r="F92" i="6"/>
  <c r="P92" i="6" s="1"/>
  <c r="F249" i="6"/>
  <c r="P249" i="6" s="1"/>
  <c r="F122" i="6"/>
  <c r="P122" i="6" s="1"/>
  <c r="F588" i="6"/>
  <c r="P588" i="6" s="1"/>
  <c r="F619" i="6"/>
  <c r="P619" i="6" s="1"/>
  <c r="F462" i="6"/>
  <c r="P462" i="6" s="1"/>
  <c r="F561" i="6"/>
  <c r="P561" i="6" s="1"/>
  <c r="F39" i="6"/>
  <c r="P39" i="6" s="1"/>
  <c r="F701" i="6"/>
  <c r="P701" i="6" s="1"/>
  <c r="F445" i="6"/>
  <c r="P445" i="6" s="1"/>
  <c r="F67" i="6"/>
  <c r="P67" i="6" s="1"/>
  <c r="F131" i="6"/>
  <c r="P131" i="6" s="1"/>
  <c r="F217" i="6"/>
  <c r="P217" i="6" s="1"/>
  <c r="F237" i="6"/>
  <c r="P237" i="6" s="1"/>
  <c r="F189" i="6"/>
  <c r="P189" i="6" s="1"/>
  <c r="F589" i="6"/>
  <c r="P589" i="6" s="1"/>
  <c r="F235" i="6"/>
  <c r="P235" i="6" s="1"/>
  <c r="F523" i="6"/>
  <c r="P523" i="6" s="1"/>
  <c r="F257" i="6"/>
  <c r="P257" i="6" s="1"/>
  <c r="F702" i="6"/>
  <c r="P702" i="6" s="1"/>
  <c r="F327" i="6"/>
  <c r="P327" i="6" s="1"/>
  <c r="F87" i="6"/>
  <c r="P87" i="6" s="1"/>
  <c r="F703" i="6"/>
  <c r="P703" i="6" s="1"/>
  <c r="F562" i="6"/>
  <c r="P562" i="6" s="1"/>
  <c r="F620" i="6"/>
  <c r="P620" i="6" s="1"/>
  <c r="F621" i="6"/>
  <c r="P621" i="6" s="1"/>
  <c r="F403" i="6"/>
  <c r="P403" i="6" s="1"/>
  <c r="F285" i="6"/>
  <c r="P285" i="6" s="1"/>
  <c r="F485" i="6"/>
  <c r="P485" i="6" s="1"/>
  <c r="F230" i="6"/>
  <c r="P230" i="6" s="1"/>
  <c r="F563" i="6"/>
  <c r="P563" i="6" s="1"/>
  <c r="F29" i="6"/>
  <c r="P29" i="6" s="1"/>
  <c r="F320" i="6"/>
  <c r="P320" i="6" s="1"/>
  <c r="F524" i="6"/>
  <c r="P524" i="6" s="1"/>
  <c r="F79" i="6"/>
  <c r="P79" i="6" s="1"/>
  <c r="F590" i="6"/>
  <c r="P590" i="6" s="1"/>
  <c r="F271" i="6"/>
  <c r="P271" i="6" s="1"/>
  <c r="F63" i="6"/>
  <c r="P63" i="6" s="1"/>
  <c r="F622" i="6"/>
  <c r="P622" i="6" s="1"/>
  <c r="F486" i="6"/>
  <c r="P486" i="6" s="1"/>
  <c r="F387" i="6"/>
  <c r="P387" i="6" s="1"/>
  <c r="F100" i="6"/>
  <c r="P100" i="6" s="1"/>
  <c r="F552" i="6"/>
  <c r="P552" i="6" s="1"/>
  <c r="F591" i="6"/>
  <c r="P591" i="6" s="1"/>
  <c r="F260" i="6"/>
  <c r="P260" i="6" s="1"/>
  <c r="F396" i="6"/>
  <c r="P396" i="6" s="1"/>
  <c r="F47" i="6"/>
  <c r="P47" i="6" s="1"/>
  <c r="F9" i="6"/>
  <c r="P9" i="6" s="1"/>
  <c r="F195" i="6"/>
  <c r="P195" i="6" s="1"/>
  <c r="F319" i="6"/>
  <c r="P319" i="6" s="1"/>
  <c r="F234" i="6"/>
  <c r="P234" i="6" s="1"/>
  <c r="F233" i="6"/>
  <c r="P233" i="6" s="1"/>
  <c r="F398" i="6"/>
  <c r="P398" i="6" s="1"/>
  <c r="F351" i="6"/>
  <c r="P351" i="6" s="1"/>
  <c r="F525" i="6"/>
  <c r="P525" i="6" s="1"/>
  <c r="F526" i="6"/>
  <c r="P526" i="6" s="1"/>
  <c r="F261" i="6"/>
  <c r="P261" i="6" s="1"/>
  <c r="F16" i="6"/>
  <c r="P16" i="6" s="1"/>
  <c r="F704" i="6"/>
  <c r="P704" i="6" s="1"/>
  <c r="F404" i="6"/>
  <c r="P404" i="6" s="1"/>
  <c r="F352" i="6"/>
  <c r="P352" i="6" s="1"/>
  <c r="F218" i="6"/>
  <c r="P218" i="6" s="1"/>
  <c r="F420" i="6"/>
  <c r="P420" i="6" s="1"/>
  <c r="F221" i="6"/>
  <c r="P221" i="6" s="1"/>
  <c r="F623" i="6"/>
  <c r="P623" i="6" s="1"/>
  <c r="F259" i="6"/>
  <c r="P259" i="6" s="1"/>
  <c r="F99" i="6"/>
  <c r="P99" i="6" s="1"/>
  <c r="F624" i="6"/>
  <c r="P624" i="6" s="1"/>
  <c r="F515" i="6"/>
  <c r="P515" i="6" s="1"/>
  <c r="F322" i="6"/>
  <c r="P322" i="6" s="1"/>
  <c r="F689" i="6"/>
  <c r="P689" i="6" s="1"/>
  <c r="F401" i="6"/>
  <c r="P401" i="6" s="1"/>
  <c r="F299" i="6"/>
  <c r="P299" i="6" s="1"/>
  <c r="F115" i="6"/>
  <c r="P115" i="6" s="1"/>
  <c r="F12" i="6"/>
  <c r="P12" i="6" s="1"/>
  <c r="F205" i="6"/>
  <c r="P205" i="6" s="1"/>
  <c r="F625" i="6"/>
  <c r="P625" i="6" s="1"/>
  <c r="F238" i="6"/>
  <c r="P238" i="6" s="1"/>
  <c r="F338" i="6"/>
  <c r="P338" i="6" s="1"/>
  <c r="F278" i="6"/>
  <c r="P278" i="6" s="1"/>
  <c r="F487" i="6"/>
  <c r="P487" i="6" s="1"/>
  <c r="F157" i="6"/>
  <c r="P157" i="6" s="1"/>
  <c r="F84" i="6"/>
  <c r="P84" i="6" s="1"/>
  <c r="F26" i="6"/>
  <c r="P26" i="6" s="1"/>
  <c r="F162" i="6"/>
  <c r="P162" i="6" s="1"/>
  <c r="F289" i="6"/>
  <c r="P289" i="6" s="1"/>
  <c r="F527" i="6"/>
  <c r="P527" i="6" s="1"/>
  <c r="F549" i="6"/>
  <c r="P549" i="6" s="1"/>
  <c r="F402" i="6"/>
  <c r="P402" i="6" s="1"/>
  <c r="F227" i="6"/>
  <c r="P227" i="6" s="1"/>
  <c r="F353" i="6"/>
  <c r="P353" i="6" s="1"/>
  <c r="F626" i="6"/>
  <c r="P626" i="6" s="1"/>
  <c r="F690" i="6"/>
  <c r="P690" i="6" s="1"/>
  <c r="F321" i="6"/>
  <c r="P321" i="6" s="1"/>
  <c r="F5" i="6"/>
  <c r="P5" i="6" s="1"/>
  <c r="F300" i="6"/>
  <c r="P300" i="6" s="1"/>
  <c r="F69" i="6"/>
  <c r="P69" i="6" s="1"/>
  <c r="F37" i="6"/>
  <c r="P37" i="6" s="1"/>
  <c r="F488" i="6"/>
  <c r="P488" i="6" s="1"/>
  <c r="F25" i="6"/>
  <c r="P25" i="6" s="1"/>
  <c r="F564" i="6"/>
  <c r="P564" i="6" s="1"/>
  <c r="F528" i="6"/>
  <c r="P528" i="6" s="1"/>
  <c r="F45" i="6"/>
  <c r="P45" i="6" s="1"/>
  <c r="F394" i="6"/>
  <c r="P394" i="6" s="1"/>
  <c r="F44" i="6"/>
  <c r="P44" i="6" s="1"/>
  <c r="F75" i="6"/>
  <c r="P75" i="6" s="1"/>
  <c r="F270" i="6"/>
  <c r="P270" i="6" s="1"/>
  <c r="F441" i="6"/>
  <c r="P441" i="6" s="1"/>
  <c r="F178" i="6"/>
  <c r="P178" i="6" s="1"/>
  <c r="F71" i="6"/>
  <c r="P71" i="6" s="1"/>
  <c r="F409" i="6"/>
  <c r="P409" i="6" s="1"/>
  <c r="F705" i="6"/>
  <c r="P705" i="6" s="1"/>
  <c r="F529" i="6"/>
  <c r="P529" i="6" s="1"/>
  <c r="F313" i="6"/>
  <c r="P313" i="6" s="1"/>
  <c r="F434" i="6"/>
  <c r="P434" i="6" s="1"/>
  <c r="F446" i="6"/>
  <c r="P446" i="6" s="1"/>
  <c r="F592" i="6"/>
  <c r="P592" i="6" s="1"/>
  <c r="F509" i="6"/>
  <c r="P509" i="6" s="1"/>
  <c r="F593" i="6"/>
  <c r="P593" i="6" s="1"/>
  <c r="F452" i="6"/>
  <c r="P452" i="6" s="1"/>
  <c r="F293" i="6"/>
  <c r="P293" i="6" s="1"/>
  <c r="F430" i="6"/>
  <c r="P430" i="6" s="1"/>
  <c r="F461" i="6"/>
  <c r="P461" i="6" s="1"/>
  <c r="F160" i="6"/>
  <c r="P160" i="6" s="1"/>
  <c r="F706" i="6"/>
  <c r="P706" i="6" s="1"/>
  <c r="F565" i="6"/>
  <c r="P565" i="6" s="1"/>
  <c r="F383" i="6"/>
  <c r="P383" i="6" s="1"/>
  <c r="F530" i="6"/>
  <c r="P530" i="6" s="1"/>
  <c r="F49" i="6"/>
  <c r="P49" i="6" s="1"/>
  <c r="F156" i="6"/>
  <c r="P156" i="6" s="1"/>
  <c r="F354" i="6"/>
  <c r="P354" i="6" s="1"/>
  <c r="F463" i="6"/>
  <c r="P463" i="6" s="1"/>
  <c r="F159" i="6"/>
  <c r="P159" i="6" s="1"/>
  <c r="F31" i="6"/>
  <c r="P31" i="6" s="1"/>
  <c r="F98" i="6"/>
  <c r="P98" i="6" s="1"/>
  <c r="F407" i="6"/>
  <c r="P407" i="6" s="1"/>
  <c r="F581" i="6"/>
  <c r="P581" i="6" s="1"/>
  <c r="F531" i="6"/>
  <c r="P531" i="6" s="1"/>
  <c r="F627" i="6"/>
  <c r="P627" i="6" s="1"/>
  <c r="F104" i="6"/>
  <c r="P104" i="6" s="1"/>
  <c r="F232" i="6"/>
  <c r="P232" i="6" s="1"/>
  <c r="F467" i="6"/>
  <c r="P467" i="6" s="1"/>
  <c r="F489" i="6"/>
  <c r="P489" i="6" s="1"/>
  <c r="F415" i="6"/>
  <c r="P415" i="6" s="1"/>
  <c r="F628" i="6"/>
  <c r="P628" i="6" s="1"/>
  <c r="F566" i="6"/>
  <c r="P566" i="6" s="1"/>
  <c r="F355" i="6"/>
  <c r="P355" i="6" s="1"/>
  <c r="F437" i="6"/>
  <c r="P437" i="6" s="1"/>
  <c r="F580" i="6"/>
  <c r="P580" i="6" s="1"/>
  <c r="F356" i="6"/>
  <c r="P356" i="6" s="1"/>
  <c r="F35" i="6"/>
  <c r="P35" i="6" s="1"/>
  <c r="F468" i="6"/>
  <c r="P468" i="6" s="1"/>
  <c r="F413" i="6"/>
  <c r="P413" i="6" s="1"/>
  <c r="F124" i="6"/>
  <c r="P124" i="6" s="1"/>
  <c r="F357" i="6"/>
  <c r="P357" i="6" s="1"/>
  <c r="F629" i="6"/>
  <c r="P629" i="6" s="1"/>
  <c r="F630" i="6"/>
  <c r="P630" i="6" s="1"/>
  <c r="F275" i="6"/>
  <c r="P275" i="6" s="1"/>
  <c r="F38" i="6"/>
  <c r="P38" i="6" s="1"/>
  <c r="F405" i="6"/>
  <c r="P405" i="6" s="1"/>
  <c r="F32" i="6"/>
  <c r="P32" i="6" s="1"/>
  <c r="F256" i="6"/>
  <c r="P256" i="6" s="1"/>
  <c r="F532" i="6"/>
  <c r="P532" i="6" s="1"/>
  <c r="F631" i="6"/>
  <c r="P631" i="6" s="1"/>
  <c r="F533" i="6"/>
  <c r="P533" i="6" s="1"/>
  <c r="F219" i="6"/>
  <c r="P219" i="6" s="1"/>
  <c r="F112" i="6"/>
  <c r="P112" i="6" s="1"/>
  <c r="F126" i="6"/>
  <c r="P126" i="6" s="1"/>
  <c r="F632" i="6"/>
  <c r="P632" i="6" s="1"/>
  <c r="F239" i="6"/>
  <c r="P239" i="6" s="1"/>
  <c r="F594" i="6"/>
  <c r="P594" i="6" s="1"/>
  <c r="F595" i="6"/>
  <c r="P595" i="6" s="1"/>
  <c r="F213" i="6"/>
  <c r="P213" i="6" s="1"/>
  <c r="F707" i="6"/>
  <c r="P707" i="6" s="1"/>
  <c r="F408" i="6"/>
  <c r="P408" i="6" s="1"/>
  <c r="F510" i="6"/>
  <c r="P510" i="6" s="1"/>
  <c r="F391" i="6"/>
  <c r="P391" i="6" s="1"/>
  <c r="F133" i="6"/>
  <c r="P133" i="6" s="1"/>
  <c r="F633" i="6"/>
  <c r="P633" i="6" s="1"/>
  <c r="F596" i="6"/>
  <c r="P596" i="6" s="1"/>
  <c r="F567" i="6"/>
  <c r="P567" i="6" s="1"/>
  <c r="F490" i="6"/>
  <c r="P490" i="6" s="1"/>
  <c r="F568" i="6"/>
  <c r="P568" i="6" s="1"/>
  <c r="F236" i="6"/>
  <c r="P236" i="6" s="1"/>
  <c r="F198" i="6"/>
  <c r="P198" i="6" s="1"/>
  <c r="F119" i="6"/>
  <c r="P119" i="6" s="1"/>
  <c r="F569" i="6"/>
  <c r="P569" i="6" s="1"/>
  <c r="F358" i="6"/>
  <c r="P358" i="6" s="1"/>
  <c r="F330" i="6"/>
  <c r="P330" i="6" s="1"/>
  <c r="F491" i="6"/>
  <c r="P491" i="6" s="1"/>
  <c r="F634" i="6"/>
  <c r="P634" i="6" s="1"/>
  <c r="F304" i="6"/>
  <c r="P304" i="6" s="1"/>
  <c r="F492" i="6"/>
  <c r="P492" i="6" s="1"/>
  <c r="F454" i="6"/>
  <c r="P454" i="6" s="1"/>
  <c r="F359" i="6"/>
  <c r="P359" i="6" s="1"/>
  <c r="F52" i="6"/>
  <c r="P52" i="6" s="1"/>
  <c r="F635" i="6"/>
  <c r="P635" i="6" s="1"/>
  <c r="F708" i="6"/>
  <c r="P708" i="6" s="1"/>
  <c r="F247" i="6"/>
  <c r="P247" i="6" s="1"/>
  <c r="F550" i="6"/>
  <c r="P550" i="6" s="1"/>
  <c r="F262" i="6"/>
  <c r="P262" i="6" s="1"/>
  <c r="F511" i="6"/>
  <c r="P511" i="6" s="1"/>
  <c r="F199" i="6"/>
  <c r="P199" i="6" s="1"/>
  <c r="F493" i="6"/>
  <c r="P493" i="6" s="1"/>
  <c r="F636" i="6"/>
  <c r="P636" i="6" s="1"/>
  <c r="F534" i="6"/>
  <c r="P534" i="6" s="1"/>
  <c r="F637" i="6"/>
  <c r="P637" i="6" s="1"/>
  <c r="F709" i="6"/>
  <c r="P709" i="6" s="1"/>
  <c r="F91" i="6"/>
  <c r="P91" i="6" s="1"/>
  <c r="F344" i="6"/>
  <c r="P344" i="6" s="1"/>
  <c r="F163" i="6"/>
  <c r="P163" i="6" s="1"/>
  <c r="F535" i="6"/>
  <c r="P535" i="6" s="1"/>
  <c r="F536" i="6"/>
  <c r="P536" i="6" s="1"/>
  <c r="F167" i="6"/>
  <c r="P167" i="6" s="1"/>
  <c r="F54" i="6"/>
  <c r="P54" i="6" s="1"/>
  <c r="F81" i="6"/>
  <c r="P81" i="6" s="1"/>
  <c r="F494" i="6"/>
  <c r="P494" i="6" s="1"/>
  <c r="F495" i="6"/>
  <c r="P495" i="6" s="1"/>
  <c r="F638" i="6"/>
  <c r="P638" i="6" s="1"/>
  <c r="F360" i="6"/>
  <c r="P360" i="6" s="1"/>
  <c r="F710" i="6"/>
  <c r="P710" i="6" s="1"/>
  <c r="F414" i="6"/>
  <c r="P414" i="6" s="1"/>
  <c r="F288" i="6"/>
  <c r="P288" i="6" s="1"/>
  <c r="F302" i="6"/>
  <c r="P302" i="6" s="1"/>
  <c r="F214" i="6"/>
  <c r="P214" i="6" s="1"/>
  <c r="F496" i="6"/>
  <c r="P496" i="6" s="1"/>
  <c r="F711" i="6"/>
  <c r="P711" i="6" s="1"/>
  <c r="F283" i="6"/>
  <c r="P283" i="6" s="1"/>
  <c r="F342" i="6"/>
  <c r="P342" i="6" s="1"/>
  <c r="F361" i="6"/>
  <c r="P361" i="6" s="1"/>
  <c r="F419" i="6"/>
  <c r="P419" i="6" s="1"/>
  <c r="F639" i="6"/>
  <c r="P639" i="6" s="1"/>
  <c r="F640" i="6"/>
  <c r="P640" i="6" s="1"/>
  <c r="F58" i="6"/>
  <c r="P58" i="6" s="1"/>
  <c r="F439" i="6"/>
  <c r="P439" i="6" s="1"/>
  <c r="F442" i="6"/>
  <c r="P442" i="6" s="1"/>
  <c r="F161" i="6"/>
  <c r="P161" i="6" s="1"/>
  <c r="F497" i="6"/>
  <c r="P497" i="6" s="1"/>
  <c r="F478" i="6"/>
  <c r="P478" i="6" s="1"/>
  <c r="F177" i="6"/>
  <c r="P177" i="6" s="1"/>
  <c r="F312" i="6"/>
  <c r="P312" i="6" s="1"/>
  <c r="F641" i="6"/>
  <c r="P641" i="6" s="1"/>
  <c r="F712" i="6"/>
  <c r="P712" i="6" s="1"/>
  <c r="F642" i="6"/>
  <c r="P642" i="6" s="1"/>
  <c r="F103" i="6"/>
  <c r="P103" i="6" s="1"/>
  <c r="F296" i="6"/>
  <c r="P296" i="6" s="1"/>
  <c r="F455" i="6"/>
  <c r="P455" i="6" s="1"/>
  <c r="F135" i="6"/>
  <c r="P135" i="6" s="1"/>
  <c r="F48" i="6"/>
  <c r="P48" i="6" s="1"/>
  <c r="F553" i="6"/>
  <c r="P553" i="6" s="1"/>
  <c r="F537" i="6"/>
  <c r="P537" i="6" s="1"/>
  <c r="F279" i="6"/>
  <c r="P279" i="6" s="1"/>
  <c r="F165" i="6"/>
  <c r="P165" i="6" s="1"/>
  <c r="F61" i="6"/>
  <c r="P61" i="6" s="1"/>
  <c r="F329" i="6"/>
  <c r="P329" i="6" s="1"/>
  <c r="F479" i="6"/>
  <c r="P479" i="6" s="1"/>
  <c r="F713" i="6"/>
  <c r="P713" i="6" s="1"/>
  <c r="F102" i="6"/>
  <c r="P102" i="6" s="1"/>
  <c r="F643" i="6"/>
  <c r="P643" i="6" s="1"/>
  <c r="F269" i="6"/>
  <c r="P269" i="6" s="1"/>
  <c r="F290" i="6"/>
  <c r="P290" i="6" s="1"/>
  <c r="F125" i="6"/>
  <c r="P125" i="6" s="1"/>
  <c r="F362" i="6"/>
  <c r="P362" i="6" s="1"/>
  <c r="F76" i="6"/>
  <c r="P76" i="6" s="1"/>
  <c r="F644" i="6"/>
  <c r="P644" i="6" s="1"/>
  <c r="F78" i="6"/>
  <c r="P78" i="6" s="1"/>
  <c r="F130" i="6"/>
  <c r="P130" i="6" s="1"/>
  <c r="F363" i="6"/>
  <c r="P363" i="6" s="1"/>
  <c r="F645" i="6"/>
  <c r="P645" i="6" s="1"/>
  <c r="F33" i="6"/>
  <c r="P33" i="6" s="1"/>
  <c r="F17" i="6"/>
  <c r="P17" i="6" s="1"/>
  <c r="F646" i="6"/>
  <c r="P646" i="6" s="1"/>
  <c r="F647" i="6"/>
  <c r="P647" i="6" s="1"/>
  <c r="F325" i="6"/>
  <c r="P325" i="6" s="1"/>
  <c r="F648" i="6"/>
  <c r="P648" i="6" s="1"/>
  <c r="F512" i="6"/>
  <c r="P512" i="6" s="1"/>
  <c r="F55" i="6"/>
  <c r="P55" i="6" s="1"/>
  <c r="F649" i="6"/>
  <c r="P649" i="6" s="1"/>
  <c r="F400" i="6"/>
  <c r="P400" i="6" s="1"/>
  <c r="F548" i="6"/>
  <c r="P548" i="6" s="1"/>
  <c r="F538" i="6"/>
  <c r="P538" i="6" s="1"/>
  <c r="F498" i="6"/>
  <c r="P498" i="6" s="1"/>
  <c r="F28" i="6"/>
  <c r="P28" i="6" s="1"/>
  <c r="F539" i="6"/>
  <c r="P539" i="6" s="1"/>
  <c r="F7" i="6"/>
  <c r="P7" i="6" s="1"/>
  <c r="F650" i="6"/>
  <c r="P650" i="6" s="1"/>
  <c r="F475" i="6"/>
  <c r="P475" i="6" s="1"/>
  <c r="F220" i="6"/>
  <c r="P220" i="6" s="1"/>
  <c r="F499" i="6"/>
  <c r="P499" i="6" s="1"/>
  <c r="F268" i="6"/>
  <c r="P268" i="6" s="1"/>
  <c r="F651" i="6"/>
  <c r="P651" i="6" s="1"/>
  <c r="F443" i="6"/>
  <c r="P443" i="6" s="1"/>
  <c r="F500" i="6"/>
  <c r="P500" i="6" s="1"/>
  <c r="F183" i="6"/>
  <c r="P183" i="6" s="1"/>
  <c r="F570" i="6"/>
  <c r="P570" i="6" s="1"/>
  <c r="F652" i="6"/>
  <c r="P652" i="6" s="1"/>
  <c r="F70" i="6"/>
  <c r="P70" i="6" s="1"/>
  <c r="F254" i="6"/>
  <c r="P254" i="6" s="1"/>
  <c r="F513" i="6"/>
  <c r="P513" i="6" s="1"/>
  <c r="F169" i="6"/>
  <c r="P169" i="6" s="1"/>
  <c r="F597" i="6"/>
  <c r="P597" i="6" s="1"/>
  <c r="F364" i="6"/>
  <c r="P364" i="6" s="1"/>
  <c r="F95" i="6"/>
  <c r="P95" i="6" s="1"/>
  <c r="F653" i="6"/>
  <c r="P653" i="6" s="1"/>
  <c r="F114" i="6"/>
  <c r="P114" i="6" s="1"/>
  <c r="F365" i="6"/>
  <c r="P365" i="6" s="1"/>
  <c r="F714" i="6"/>
  <c r="P714" i="6" s="1"/>
  <c r="F431" i="6"/>
  <c r="P431" i="6" s="1"/>
  <c r="F136" i="6"/>
  <c r="P136" i="6" s="1"/>
  <c r="F691" i="6"/>
  <c r="P691" i="6" s="1"/>
  <c r="F715" i="6"/>
  <c r="P715" i="6" s="1"/>
  <c r="F229" i="6"/>
  <c r="P229" i="6" s="1"/>
  <c r="F654" i="6"/>
  <c r="P654" i="6" s="1"/>
  <c r="F42" i="6"/>
  <c r="P42" i="6" s="1"/>
  <c r="F94" i="6"/>
  <c r="P94" i="6" s="1"/>
  <c r="F154" i="6"/>
  <c r="P154" i="6" s="1"/>
  <c r="F105" i="6"/>
  <c r="P105" i="6" s="1"/>
  <c r="F207" i="6"/>
  <c r="P207" i="6" s="1"/>
  <c r="F388" i="6"/>
  <c r="P388" i="6" s="1"/>
  <c r="F121" i="6"/>
  <c r="P121" i="6" s="1"/>
  <c r="F716" i="6"/>
  <c r="P716" i="6" s="1"/>
  <c r="F144" i="6"/>
  <c r="P144" i="6" s="1"/>
  <c r="F655" i="6"/>
  <c r="P655" i="6" s="1"/>
  <c r="F571" i="6"/>
  <c r="P571" i="6" s="1"/>
  <c r="F77" i="6"/>
  <c r="P77" i="6" s="1"/>
  <c r="F294" i="6"/>
  <c r="P294" i="6" s="1"/>
  <c r="F216" i="6"/>
  <c r="P216" i="6" s="1"/>
  <c r="F448" i="6"/>
  <c r="P448" i="6" s="1"/>
  <c r="F436" i="6"/>
  <c r="P436" i="6" s="1"/>
  <c r="F366" i="6"/>
  <c r="P366" i="6" s="1"/>
  <c r="F435" i="6"/>
  <c r="P435" i="6" s="1"/>
  <c r="F317" i="6"/>
  <c r="P317" i="6" s="1"/>
  <c r="F572" i="6"/>
  <c r="P572" i="6" s="1"/>
  <c r="F717" i="6"/>
  <c r="P717" i="6" s="1"/>
  <c r="F656" i="6"/>
  <c r="P656" i="6" s="1"/>
  <c r="F123" i="6"/>
  <c r="P123" i="6" s="1"/>
  <c r="F412" i="6"/>
  <c r="P412" i="6" s="1"/>
  <c r="F308" i="6"/>
  <c r="P308" i="6" s="1"/>
  <c r="F367" i="6"/>
  <c r="P367" i="6" s="1"/>
  <c r="F416" i="6"/>
  <c r="P416" i="6" s="1"/>
  <c r="F598" i="6"/>
  <c r="P598" i="6" s="1"/>
  <c r="F540" i="6"/>
  <c r="P540" i="6" s="1"/>
  <c r="F657" i="6"/>
  <c r="P657" i="6" s="1"/>
  <c r="F20" i="6"/>
  <c r="P20" i="6" s="1"/>
  <c r="F310" i="6"/>
  <c r="P310" i="6" s="1"/>
  <c r="F251" i="6"/>
  <c r="P251" i="6" s="1"/>
  <c r="F107" i="6"/>
  <c r="P107" i="6" s="1"/>
  <c r="F306" i="6"/>
  <c r="P306" i="6" s="1"/>
  <c r="F155" i="6"/>
  <c r="P155" i="6" s="1"/>
  <c r="F190" i="6"/>
  <c r="P190" i="6" s="1"/>
  <c r="F447" i="6"/>
  <c r="P447" i="6" s="1"/>
  <c r="F466" i="6"/>
  <c r="P466" i="6" s="1"/>
  <c r="F381" i="6"/>
  <c r="P381" i="6" s="1"/>
  <c r="F277" i="6"/>
  <c r="P277" i="6" s="1"/>
  <c r="F449" i="6"/>
  <c r="P449" i="6" s="1"/>
  <c r="F599" i="6"/>
  <c r="P599" i="6" s="1"/>
  <c r="F368" i="6"/>
  <c r="P368" i="6" s="1"/>
  <c r="F658" i="6"/>
  <c r="P658" i="6" s="1"/>
  <c r="F36" i="6"/>
  <c r="P36" i="6" s="1"/>
  <c r="F62" i="6"/>
  <c r="P62" i="6" s="1"/>
  <c r="F406" i="6"/>
  <c r="P406" i="6" s="1"/>
  <c r="F659" i="6"/>
  <c r="P659" i="6" s="1"/>
  <c r="F211" i="6"/>
  <c r="P211" i="6" s="1"/>
  <c r="F501" i="6"/>
  <c r="P501" i="6" s="1"/>
  <c r="F541" i="6"/>
  <c r="P541" i="6" s="1"/>
  <c r="F57" i="6"/>
  <c r="P57" i="6" s="1"/>
  <c r="F298" i="6"/>
  <c r="P298" i="6" s="1"/>
  <c r="F222" i="6"/>
  <c r="P222" i="6" s="1"/>
  <c r="F141" i="6"/>
  <c r="P141" i="6" s="1"/>
  <c r="F660" i="6"/>
  <c r="P660" i="6" s="1"/>
  <c r="F429" i="6"/>
  <c r="P429" i="6" s="1"/>
  <c r="F600" i="6"/>
  <c r="P600" i="6" s="1"/>
  <c r="F65" i="6"/>
  <c r="P65" i="6" s="1"/>
  <c r="F661" i="6"/>
  <c r="P661" i="6" s="1"/>
  <c r="F272" i="6"/>
  <c r="P272" i="6" s="1"/>
  <c r="F542" i="6"/>
  <c r="P542" i="6" s="1"/>
  <c r="F208" i="6"/>
  <c r="P208" i="6" s="1"/>
  <c r="F662" i="6"/>
  <c r="P662" i="6" s="1"/>
  <c r="F663" i="6"/>
  <c r="P663" i="6" s="1"/>
  <c r="F664" i="6"/>
  <c r="P664" i="6" s="1"/>
  <c r="F184" i="6"/>
  <c r="P184" i="6" s="1"/>
  <c r="F502" i="6"/>
  <c r="P502" i="6" s="1"/>
  <c r="F369" i="6"/>
  <c r="P369" i="6" s="1"/>
  <c r="F187" i="6"/>
  <c r="P187" i="6" s="1"/>
  <c r="F224" i="6"/>
  <c r="P224" i="6" s="1"/>
  <c r="F665" i="6"/>
  <c r="P665" i="6" s="1"/>
  <c r="F450" i="6"/>
  <c r="P450" i="6" s="1"/>
  <c r="F718" i="6"/>
  <c r="P718" i="6" s="1"/>
  <c r="F164" i="6"/>
  <c r="P164" i="6" s="1"/>
  <c r="F248" i="6"/>
  <c r="P248" i="6" s="1"/>
  <c r="F345" i="6"/>
  <c r="P345" i="6" s="1"/>
  <c r="F8" i="6"/>
  <c r="P8" i="6" s="1"/>
  <c r="F110" i="6"/>
  <c r="P110" i="6" s="1"/>
  <c r="F341" i="6"/>
  <c r="P341" i="6" s="1"/>
  <c r="F666" i="6"/>
  <c r="P666" i="6" s="1"/>
  <c r="F667" i="6"/>
  <c r="P667" i="6" s="1"/>
  <c r="F274" i="6"/>
  <c r="P274" i="6" s="1"/>
  <c r="F15" i="6"/>
  <c r="P15" i="6" s="1"/>
  <c r="F34" i="6"/>
  <c r="P34" i="6" s="1"/>
  <c r="F389" i="6"/>
  <c r="P389" i="6" s="1"/>
  <c r="F457" i="6"/>
  <c r="P457" i="6" s="1"/>
  <c r="F370" i="6"/>
  <c r="P370" i="6" s="1"/>
  <c r="F573" i="6"/>
  <c r="P573" i="6" s="1"/>
  <c r="F460" i="6"/>
  <c r="P460" i="6" s="1"/>
  <c r="F147" i="6"/>
  <c r="P147" i="6" s="1"/>
  <c r="F170" i="6"/>
  <c r="P170" i="6" s="1"/>
  <c r="F19" i="6"/>
  <c r="P19" i="6" s="1"/>
  <c r="F265" i="6"/>
  <c r="P265" i="6" s="1"/>
  <c r="F601" i="6"/>
  <c r="P601" i="6" s="1"/>
  <c r="F83" i="6"/>
  <c r="P83" i="6" s="1"/>
  <c r="F225" i="6"/>
  <c r="P225" i="6" s="1"/>
  <c r="F314" i="6"/>
  <c r="P314" i="6" s="1"/>
  <c r="F152" i="6"/>
  <c r="P152" i="6" s="1"/>
  <c r="F668" i="6"/>
  <c r="P668" i="6" s="1"/>
  <c r="F24" i="6"/>
  <c r="P24" i="6" s="1"/>
  <c r="F145" i="6"/>
  <c r="P145" i="6" s="1"/>
  <c r="F40" i="6"/>
  <c r="P40" i="6" s="1"/>
  <c r="F397" i="6"/>
  <c r="P397" i="6" s="1"/>
  <c r="F543" i="6"/>
  <c r="P543" i="6" s="1"/>
  <c r="F166" i="6"/>
  <c r="P166" i="6" s="1"/>
  <c r="F669" i="6"/>
  <c r="P669" i="6" s="1"/>
  <c r="F176" i="6"/>
  <c r="P176" i="6" s="1"/>
  <c r="F11" i="6"/>
  <c r="P11" i="6" s="1"/>
  <c r="F544" i="6"/>
  <c r="P544" i="6" s="1"/>
  <c r="F719" i="6"/>
  <c r="P719" i="6" s="1"/>
  <c r="F670" i="6"/>
  <c r="P670" i="6" s="1"/>
  <c r="F671" i="6"/>
  <c r="P671" i="6" s="1"/>
  <c r="F258" i="6"/>
  <c r="P258" i="6" s="1"/>
  <c r="F514" i="6"/>
  <c r="P514" i="6" s="1"/>
  <c r="F346" i="6"/>
  <c r="P346" i="6" s="1"/>
  <c r="F392" i="6"/>
  <c r="P392" i="6" s="1"/>
  <c r="F720" i="6"/>
  <c r="P720" i="6" s="1"/>
  <c r="F138" i="6"/>
  <c r="P138" i="6" s="1"/>
  <c r="F474" i="6"/>
  <c r="P474" i="6" s="1"/>
  <c r="F395" i="6"/>
  <c r="P395" i="6" s="1"/>
  <c r="F444" i="6"/>
  <c r="P444" i="6" s="1"/>
  <c r="F23" i="6"/>
  <c r="P23" i="6" s="1"/>
  <c r="F307" i="6"/>
  <c r="P307" i="6" s="1"/>
  <c r="F333" i="6"/>
  <c r="P333" i="6" s="1"/>
  <c r="F602" i="6"/>
  <c r="P602" i="6" s="1"/>
  <c r="F331" i="6"/>
  <c r="P331" i="6" s="1"/>
  <c r="F196" i="6"/>
  <c r="P196" i="6" s="1"/>
  <c r="F106" i="6"/>
  <c r="P106" i="6" s="1"/>
  <c r="F231" i="6"/>
  <c r="P231" i="6" s="1"/>
  <c r="F382" i="6"/>
  <c r="P382" i="6" s="1"/>
  <c r="F132" i="6"/>
  <c r="P132" i="6" s="1"/>
  <c r="F554" i="6"/>
  <c r="P554" i="6" s="1"/>
  <c r="F291" i="6"/>
  <c r="P291" i="6" s="1"/>
  <c r="F335" i="6"/>
  <c r="P335" i="6" s="1"/>
  <c r="F318" i="6"/>
  <c r="P318" i="6" s="1"/>
  <c r="F89" i="6"/>
  <c r="P89" i="6" s="1"/>
  <c r="F672" i="6"/>
  <c r="P672" i="6" s="1"/>
  <c r="F399" i="6"/>
  <c r="P399" i="6" s="1"/>
  <c r="F53" i="6"/>
  <c r="P53" i="6" s="1"/>
  <c r="F117" i="6"/>
  <c r="P117" i="6" s="1"/>
  <c r="F421" i="6"/>
  <c r="P421" i="6" s="1"/>
  <c r="F673" i="6"/>
  <c r="P673" i="6" s="1"/>
  <c r="F426" i="6"/>
  <c r="P426" i="6" s="1"/>
  <c r="F171" i="6"/>
  <c r="P171" i="6" s="1"/>
  <c r="F393" i="6"/>
  <c r="P393" i="6" s="1"/>
  <c r="F428" i="6"/>
  <c r="P428" i="6" s="1"/>
  <c r="F297" i="6"/>
  <c r="P297" i="6" s="1"/>
  <c r="F241" i="6"/>
  <c r="P241" i="6" s="1"/>
  <c r="F332" i="6"/>
  <c r="P332" i="6" s="1"/>
  <c r="F721" i="6"/>
  <c r="P721" i="6" s="1"/>
  <c r="F458" i="6"/>
  <c r="P458" i="6" s="1"/>
  <c r="F68" i="6"/>
  <c r="P68" i="6" s="1"/>
  <c r="F193" i="6"/>
  <c r="P193" i="6" s="1"/>
  <c r="F140" i="6"/>
  <c r="P140" i="6" s="1"/>
  <c r="F371" i="6"/>
  <c r="P371" i="6" s="1"/>
  <c r="F451" i="6"/>
  <c r="P451" i="6" s="1"/>
  <c r="F674" i="6"/>
  <c r="P674" i="6" s="1"/>
  <c r="F186" i="6"/>
  <c r="P186" i="6" s="1"/>
  <c r="F120" i="6"/>
  <c r="P120" i="6" s="1"/>
  <c r="F323" i="6"/>
  <c r="P323" i="6" s="1"/>
  <c r="F722" i="6"/>
  <c r="P722" i="6" s="1"/>
  <c r="F372" i="6"/>
  <c r="P372" i="6" s="1"/>
  <c r="F340" i="6"/>
  <c r="P340" i="6" s="1"/>
  <c r="F203" i="6"/>
  <c r="P203" i="6" s="1"/>
  <c r="F226" i="6"/>
  <c r="P226" i="6" s="1"/>
  <c r="F503" i="6"/>
  <c r="P503" i="6" s="1"/>
  <c r="F373" i="6"/>
  <c r="P373" i="6" s="1"/>
  <c r="F245" i="6"/>
  <c r="P245" i="6" s="1"/>
  <c r="F438" i="6"/>
  <c r="P438" i="6" s="1"/>
  <c r="F423" i="6"/>
  <c r="P423" i="6" s="1"/>
  <c r="F96" i="6"/>
  <c r="P96" i="6" s="1"/>
  <c r="F374" i="6"/>
  <c r="P374" i="6" s="1"/>
  <c r="F675" i="6"/>
  <c r="P675" i="6" s="1"/>
  <c r="F212" i="6"/>
  <c r="P212" i="6" s="1"/>
  <c r="F255" i="6"/>
  <c r="P255" i="6" s="1"/>
  <c r="F85" i="6"/>
  <c r="P85" i="6" s="1"/>
  <c r="F603" i="6"/>
  <c r="P603" i="6" s="1"/>
  <c r="F46" i="6"/>
  <c r="P46" i="6" s="1"/>
  <c r="F4" i="6"/>
  <c r="P4" i="6" s="1"/>
  <c r="F264" i="6"/>
  <c r="P264" i="6" s="1"/>
  <c r="F723" i="6"/>
  <c r="P723" i="6" s="1"/>
  <c r="F191" i="6"/>
  <c r="P191" i="6" s="1"/>
  <c r="F574" i="6"/>
  <c r="P574" i="6" s="1"/>
  <c r="F282" i="6"/>
  <c r="P282" i="6" s="1"/>
  <c r="F200" i="6"/>
  <c r="P200" i="6" s="1"/>
  <c r="F427" i="6"/>
  <c r="P427" i="6" s="1"/>
  <c r="F204" i="6"/>
  <c r="P204" i="6" s="1"/>
  <c r="F326" i="6"/>
  <c r="P326" i="6" s="1"/>
  <c r="F676" i="6"/>
  <c r="P676" i="6" s="1"/>
  <c r="F242" i="6"/>
  <c r="P242" i="6" s="1"/>
  <c r="F677" i="6"/>
  <c r="P677" i="6" s="1"/>
  <c r="F375" i="6"/>
  <c r="P375" i="6" s="1"/>
  <c r="F692" i="6"/>
  <c r="P692" i="6" s="1"/>
  <c r="F149" i="6"/>
  <c r="P149" i="6" s="1"/>
  <c r="F575" i="6"/>
  <c r="P575" i="6" s="1"/>
  <c r="F390" i="6"/>
  <c r="P390" i="6" s="1"/>
  <c r="F678" i="6"/>
  <c r="P678" i="6" s="1"/>
  <c r="F679" i="6"/>
  <c r="P679" i="6" s="1"/>
  <c r="F545" i="6"/>
  <c r="P545" i="6" s="1"/>
  <c r="F336" i="6"/>
  <c r="P336" i="6" s="1"/>
  <c r="F504" i="6"/>
  <c r="P504" i="6" s="1"/>
  <c r="F440" i="6"/>
  <c r="P440" i="6" s="1"/>
  <c r="F604" i="6"/>
  <c r="P604" i="6" s="1"/>
  <c r="F680" i="6"/>
  <c r="P680" i="6" s="1"/>
  <c r="F376" i="6"/>
  <c r="P376" i="6" s="1"/>
  <c r="F469" i="6"/>
  <c r="P469" i="6" s="1"/>
  <c r="F724" i="6"/>
  <c r="P724" i="6" s="1"/>
  <c r="F576" i="6"/>
  <c r="P576" i="6" s="1"/>
  <c r="F2" i="6"/>
  <c r="P2" i="6" s="1"/>
  <c r="F101" i="6"/>
  <c r="P101" i="6" s="1"/>
  <c r="F10" i="6"/>
  <c r="P10" i="6" s="1"/>
  <c r="F292" i="6"/>
  <c r="P292" i="6" s="1"/>
  <c r="F546" i="6"/>
  <c r="P546" i="6" s="1"/>
  <c r="F201" i="6"/>
  <c r="P201" i="6" s="1"/>
  <c r="F66" i="6"/>
  <c r="P66" i="6" s="1"/>
  <c r="F253" i="6"/>
  <c r="P253" i="6" s="1"/>
  <c r="F113" i="6"/>
  <c r="P113" i="6" s="1"/>
  <c r="F146" i="6"/>
  <c r="P146" i="6" s="1"/>
  <c r="F547" i="6"/>
  <c r="P547" i="6" s="1"/>
  <c r="F577" i="6"/>
  <c r="P577" i="6" s="1"/>
  <c r="F459" i="6"/>
  <c r="P459" i="6" s="1"/>
  <c r="F301" i="6"/>
  <c r="P301" i="6" s="1"/>
  <c r="F175" i="6"/>
  <c r="P175" i="6" s="1"/>
  <c r="F379" i="6"/>
  <c r="P379" i="6" s="1"/>
  <c r="F378" i="6"/>
  <c r="P378" i="6" s="1"/>
  <c r="F228" i="6"/>
  <c r="F465" i="6"/>
  <c r="P465" i="6" s="1"/>
  <c r="F725" i="6"/>
  <c r="P725" i="6" s="1"/>
  <c r="F578" i="6"/>
  <c r="P578" i="6" s="1"/>
  <c r="F194" i="6"/>
  <c r="P194" i="6" s="1"/>
  <c r="F14" i="6"/>
  <c r="P14" i="6" s="1"/>
  <c r="F93" i="6"/>
  <c r="P93" i="6" s="1"/>
  <c r="F505" i="6"/>
  <c r="P505" i="6" s="1"/>
  <c r="F380" i="6"/>
  <c r="F470" i="6"/>
  <c r="P470" i="6" s="1"/>
  <c r="F252" i="6"/>
  <c r="P252" i="6" s="1"/>
  <c r="F681" i="6"/>
  <c r="P681" i="6" s="1"/>
  <c r="F682" i="6"/>
  <c r="P682" i="6" s="1"/>
  <c r="F50" i="6"/>
  <c r="P50" i="6" s="1"/>
  <c r="F476" i="6"/>
  <c r="P476" i="6" s="1"/>
  <c r="F60" i="6"/>
  <c r="P60" i="6" s="1"/>
  <c r="F506" i="6"/>
  <c r="P506" i="6" s="1"/>
  <c r="F683" i="6"/>
  <c r="P683" i="6" s="1"/>
  <c r="F377" i="6"/>
  <c r="P377" i="6" s="1"/>
  <c r="F684" i="6"/>
  <c r="P684" i="6" s="1"/>
  <c r="F174" i="6"/>
  <c r="P174" i="6" s="1"/>
  <c r="F693" i="6"/>
  <c r="P693" i="6" s="1"/>
  <c r="F579" i="6"/>
  <c r="P579" i="6" s="1"/>
  <c r="F86" i="6"/>
  <c r="P86" i="6" s="1"/>
  <c r="F30" i="6"/>
  <c r="P30" i="6" s="1"/>
  <c r="F726" i="6"/>
  <c r="P726" i="6" s="1"/>
  <c r="F223" i="6"/>
  <c r="P223" i="6" s="1"/>
  <c r="F280" i="6"/>
  <c r="P280" i="6" s="1"/>
  <c r="F286" i="6"/>
  <c r="P286" i="6" s="1"/>
  <c r="F685" i="6"/>
  <c r="P685" i="6" s="1"/>
  <c r="F507" i="6"/>
  <c r="P507" i="6" s="1"/>
  <c r="F88" i="6"/>
  <c r="P88" i="6" s="1"/>
  <c r="F97" i="6"/>
  <c r="P97" i="6" s="1"/>
  <c r="F129" i="6"/>
  <c r="P129" i="6" s="1"/>
  <c r="E605" i="6"/>
  <c r="W605" i="6" s="1"/>
  <c r="E13" i="6"/>
  <c r="W13" i="6" s="1"/>
  <c r="E516" i="6"/>
  <c r="W516" i="6" s="1"/>
  <c r="E153" i="6"/>
  <c r="W153" i="6" s="1"/>
  <c r="E508" i="6"/>
  <c r="W508" i="6" s="1"/>
  <c r="E137" i="6"/>
  <c r="W137" i="6" s="1"/>
  <c r="E173" i="6"/>
  <c r="W173" i="6" s="1"/>
  <c r="E472" i="6"/>
  <c r="W472" i="6" s="1"/>
  <c r="E418" i="6"/>
  <c r="W418" i="6" s="1"/>
  <c r="E127" i="6"/>
  <c r="W127" i="6" s="1"/>
  <c r="E22" i="6"/>
  <c r="W22" i="6" s="1"/>
  <c r="E109" i="6"/>
  <c r="W109" i="6" s="1"/>
  <c r="E273" i="6"/>
  <c r="W273" i="6" s="1"/>
  <c r="E347" i="6"/>
  <c r="W347" i="6" s="1"/>
  <c r="E480" i="6"/>
  <c r="W480" i="6" s="1"/>
  <c r="E517" i="6"/>
  <c r="W517" i="6" s="1"/>
  <c r="E108" i="6"/>
  <c r="W108" i="6" s="1"/>
  <c r="E606" i="6"/>
  <c r="W606" i="6" s="1"/>
  <c r="E417" i="6"/>
  <c r="W417" i="6" s="1"/>
  <c r="E142" i="6"/>
  <c r="W142" i="6" s="1"/>
  <c r="E116" i="6"/>
  <c r="W116" i="6" s="1"/>
  <c r="E56" i="6"/>
  <c r="W56" i="6" s="1"/>
  <c r="E215" i="6"/>
  <c r="W215" i="6" s="1"/>
  <c r="E316" i="6"/>
  <c r="W316" i="6" s="1"/>
  <c r="E276" i="6"/>
  <c r="W276" i="6" s="1"/>
  <c r="E686" i="6"/>
  <c r="W686" i="6" s="1"/>
  <c r="E607" i="6"/>
  <c r="W607" i="6" s="1"/>
  <c r="E128" i="6"/>
  <c r="W128" i="6" s="1"/>
  <c r="E337" i="6"/>
  <c r="W337" i="6" s="1"/>
  <c r="E143" i="6"/>
  <c r="W143" i="6" s="1"/>
  <c r="E172" i="6"/>
  <c r="W172" i="6" s="1"/>
  <c r="E303" i="6"/>
  <c r="W303" i="6" s="1"/>
  <c r="E334" i="6"/>
  <c r="W334" i="6" s="1"/>
  <c r="E348" i="6"/>
  <c r="W348" i="6" s="1"/>
  <c r="E410" i="6"/>
  <c r="W410" i="6" s="1"/>
  <c r="E433" i="6"/>
  <c r="W433" i="6" s="1"/>
  <c r="E464" i="6"/>
  <c r="W464" i="6" s="1"/>
  <c r="E555" i="6"/>
  <c r="W555" i="6" s="1"/>
  <c r="E481" i="6"/>
  <c r="W481" i="6" s="1"/>
  <c r="E6" i="6"/>
  <c r="W6" i="6" s="1"/>
  <c r="E608" i="6"/>
  <c r="W608" i="6" s="1"/>
  <c r="E609" i="6"/>
  <c r="W609" i="6" s="1"/>
  <c r="E311" i="6"/>
  <c r="W311" i="6" s="1"/>
  <c r="E694" i="6"/>
  <c r="W694" i="6" s="1"/>
  <c r="E41" i="6"/>
  <c r="W41" i="6" s="1"/>
  <c r="E27" i="6"/>
  <c r="W27" i="6" s="1"/>
  <c r="E192" i="6"/>
  <c r="W192" i="6" s="1"/>
  <c r="E482" i="6"/>
  <c r="W482" i="6" s="1"/>
  <c r="E610" i="6"/>
  <c r="W610" i="6" s="1"/>
  <c r="E473" i="6"/>
  <c r="W473" i="6" s="1"/>
  <c r="E518" i="6"/>
  <c r="W518" i="6" s="1"/>
  <c r="E695" i="6"/>
  <c r="W695" i="6" s="1"/>
  <c r="E151" i="6"/>
  <c r="W151" i="6" s="1"/>
  <c r="E210" i="6"/>
  <c r="W210" i="6" s="1"/>
  <c r="E556" i="6"/>
  <c r="W556" i="6" s="1"/>
  <c r="E519" i="6"/>
  <c r="W519" i="6" s="1"/>
  <c r="E59" i="6"/>
  <c r="W59" i="6" s="1"/>
  <c r="E687" i="6"/>
  <c r="W687" i="6" s="1"/>
  <c r="E197" i="6"/>
  <c r="W197" i="6" s="1"/>
  <c r="E349" i="6"/>
  <c r="W349" i="6" s="1"/>
  <c r="E339" i="6"/>
  <c r="W339" i="6" s="1"/>
  <c r="E385" i="6"/>
  <c r="W385" i="6" s="1"/>
  <c r="E284" i="6"/>
  <c r="W284" i="6" s="1"/>
  <c r="E158" i="6"/>
  <c r="W158" i="6" s="1"/>
  <c r="E611" i="6"/>
  <c r="W611" i="6" s="1"/>
  <c r="E244" i="6"/>
  <c r="W244" i="6" s="1"/>
  <c r="E612" i="6"/>
  <c r="W612" i="6" s="1"/>
  <c r="E350" i="6"/>
  <c r="W350" i="6" s="1"/>
  <c r="E613" i="6"/>
  <c r="W613" i="6" s="1"/>
  <c r="E384" i="6"/>
  <c r="W384" i="6" s="1"/>
  <c r="E181" i="6"/>
  <c r="W181" i="6" s="1"/>
  <c r="E471" i="6"/>
  <c r="W471" i="6" s="1"/>
  <c r="E583" i="6"/>
  <c r="W583" i="6" s="1"/>
  <c r="E43" i="6"/>
  <c r="W43" i="6" s="1"/>
  <c r="E324" i="6"/>
  <c r="W324" i="6" s="1"/>
  <c r="E477" i="6"/>
  <c r="W477" i="6" s="1"/>
  <c r="E21" i="6"/>
  <c r="W21" i="6" s="1"/>
  <c r="E696" i="6"/>
  <c r="W696" i="6" s="1"/>
  <c r="E456" i="6"/>
  <c r="W456" i="6" s="1"/>
  <c r="E240" i="6"/>
  <c r="W240" i="6" s="1"/>
  <c r="E584" i="6"/>
  <c r="W584" i="6" s="1"/>
  <c r="E118" i="6"/>
  <c r="W118" i="6" s="1"/>
  <c r="E250" i="6"/>
  <c r="W250" i="6" s="1"/>
  <c r="E246" i="6"/>
  <c r="W246" i="6" s="1"/>
  <c r="E614" i="6"/>
  <c r="W614" i="6" s="1"/>
  <c r="E585" i="6"/>
  <c r="W585" i="6" s="1"/>
  <c r="E309" i="6"/>
  <c r="W309" i="6" s="1"/>
  <c r="E82" i="6"/>
  <c r="W82" i="6" s="1"/>
  <c r="E424" i="6"/>
  <c r="W424" i="6" s="1"/>
  <c r="E206" i="6"/>
  <c r="W206" i="6" s="1"/>
  <c r="E134" i="6"/>
  <c r="W134" i="6" s="1"/>
  <c r="E185" i="6"/>
  <c r="W185" i="6" s="1"/>
  <c r="E80" i="6"/>
  <c r="W80" i="6" s="1"/>
  <c r="E3" i="6"/>
  <c r="W3" i="6" s="1"/>
  <c r="E551" i="6"/>
  <c r="W551" i="6" s="1"/>
  <c r="E180" i="6"/>
  <c r="W180" i="6" s="1"/>
  <c r="E73" i="6"/>
  <c r="W73" i="6" s="1"/>
  <c r="E188" i="6"/>
  <c r="W188" i="6" s="1"/>
  <c r="E586" i="6"/>
  <c r="W586" i="6" s="1"/>
  <c r="E453" i="6"/>
  <c r="W453" i="6" s="1"/>
  <c r="E386" i="6"/>
  <c r="W386" i="6" s="1"/>
  <c r="E18" i="6"/>
  <c r="W18" i="6" s="1"/>
  <c r="E688" i="6"/>
  <c r="W688" i="6" s="1"/>
  <c r="E697" i="6"/>
  <c r="W697" i="6" s="1"/>
  <c r="E520" i="6"/>
  <c r="W520" i="6" s="1"/>
  <c r="E72" i="6"/>
  <c r="W72" i="6" s="1"/>
  <c r="E281" i="6"/>
  <c r="W281" i="6" s="1"/>
  <c r="E615" i="6"/>
  <c r="W615" i="6" s="1"/>
  <c r="E557" i="6"/>
  <c r="W557" i="6" s="1"/>
  <c r="E90" i="6"/>
  <c r="W90" i="6" s="1"/>
  <c r="E521" i="6"/>
  <c r="W521" i="6" s="1"/>
  <c r="E616" i="6"/>
  <c r="W616" i="6" s="1"/>
  <c r="E179" i="6"/>
  <c r="W179" i="6" s="1"/>
  <c r="E587" i="6"/>
  <c r="W587" i="6" s="1"/>
  <c r="E266" i="6"/>
  <c r="W266" i="6" s="1"/>
  <c r="E148" i="6"/>
  <c r="W148" i="6" s="1"/>
  <c r="E139" i="6"/>
  <c r="W139" i="6" s="1"/>
  <c r="E582" i="6"/>
  <c r="W582" i="6" s="1"/>
  <c r="E558" i="6"/>
  <c r="W558" i="6" s="1"/>
  <c r="E209" i="6"/>
  <c r="W209" i="6" s="1"/>
  <c r="E64" i="6"/>
  <c r="W64" i="6" s="1"/>
  <c r="E617" i="6"/>
  <c r="W617" i="6" s="1"/>
  <c r="E425" i="6"/>
  <c r="W425" i="6" s="1"/>
  <c r="E698" i="6"/>
  <c r="W698" i="6" s="1"/>
  <c r="E150" i="6"/>
  <c r="W150" i="6" s="1"/>
  <c r="E267" i="6"/>
  <c r="W267" i="6" s="1"/>
  <c r="E287" i="6"/>
  <c r="W287" i="6" s="1"/>
  <c r="E51" i="6"/>
  <c r="W51" i="6" s="1"/>
  <c r="E522" i="6"/>
  <c r="W522" i="6" s="1"/>
  <c r="E483" i="6"/>
  <c r="W483" i="6" s="1"/>
  <c r="E315" i="6"/>
  <c r="W315" i="6" s="1"/>
  <c r="E74" i="6"/>
  <c r="W74" i="6" s="1"/>
  <c r="E168" i="6"/>
  <c r="W168" i="6" s="1"/>
  <c r="E432" i="6"/>
  <c r="W432" i="6" s="1"/>
  <c r="E295" i="6"/>
  <c r="W295" i="6" s="1"/>
  <c r="E263" i="6"/>
  <c r="W263" i="6" s="1"/>
  <c r="E422" i="6"/>
  <c r="W422" i="6" s="1"/>
  <c r="E484" i="6"/>
  <c r="W484" i="6" s="1"/>
  <c r="E328" i="6"/>
  <c r="W328" i="6" s="1"/>
  <c r="E559" i="6"/>
  <c r="W559" i="6" s="1"/>
  <c r="E699" i="6"/>
  <c r="W699" i="6" s="1"/>
  <c r="E411" i="6"/>
  <c r="W411" i="6" s="1"/>
  <c r="E700" i="6"/>
  <c r="W700" i="6" s="1"/>
  <c r="E243" i="6"/>
  <c r="W243" i="6" s="1"/>
  <c r="E343" i="6"/>
  <c r="W343" i="6" s="1"/>
  <c r="E202" i="6"/>
  <c r="W202" i="6" s="1"/>
  <c r="E182" i="6"/>
  <c r="W182" i="6" s="1"/>
  <c r="E111" i="6"/>
  <c r="W111" i="6" s="1"/>
  <c r="E305" i="6"/>
  <c r="W305" i="6" s="1"/>
  <c r="E618" i="6"/>
  <c r="W618" i="6" s="1"/>
  <c r="E560" i="6"/>
  <c r="W560" i="6" s="1"/>
  <c r="E92" i="6"/>
  <c r="W92" i="6" s="1"/>
  <c r="E249" i="6"/>
  <c r="W249" i="6" s="1"/>
  <c r="E122" i="6"/>
  <c r="W122" i="6" s="1"/>
  <c r="E588" i="6"/>
  <c r="W588" i="6" s="1"/>
  <c r="E619" i="6"/>
  <c r="W619" i="6" s="1"/>
  <c r="E462" i="6"/>
  <c r="W462" i="6" s="1"/>
  <c r="E561" i="6"/>
  <c r="W561" i="6" s="1"/>
  <c r="E39" i="6"/>
  <c r="W39" i="6" s="1"/>
  <c r="E701" i="6"/>
  <c r="W701" i="6" s="1"/>
  <c r="E445" i="6"/>
  <c r="W445" i="6" s="1"/>
  <c r="E67" i="6"/>
  <c r="W67" i="6" s="1"/>
  <c r="E131" i="6"/>
  <c r="W131" i="6" s="1"/>
  <c r="E217" i="6"/>
  <c r="W217" i="6" s="1"/>
  <c r="E237" i="6"/>
  <c r="W237" i="6" s="1"/>
  <c r="E189" i="6"/>
  <c r="W189" i="6" s="1"/>
  <c r="E589" i="6"/>
  <c r="W589" i="6" s="1"/>
  <c r="E235" i="6"/>
  <c r="W235" i="6" s="1"/>
  <c r="E523" i="6"/>
  <c r="W523" i="6" s="1"/>
  <c r="E257" i="6"/>
  <c r="W257" i="6" s="1"/>
  <c r="E702" i="6"/>
  <c r="W702" i="6" s="1"/>
  <c r="E327" i="6"/>
  <c r="W327" i="6" s="1"/>
  <c r="E87" i="6"/>
  <c r="W87" i="6" s="1"/>
  <c r="E703" i="6"/>
  <c r="W703" i="6" s="1"/>
  <c r="E562" i="6"/>
  <c r="W562" i="6" s="1"/>
  <c r="E620" i="6"/>
  <c r="W620" i="6" s="1"/>
  <c r="E621" i="6"/>
  <c r="W621" i="6" s="1"/>
  <c r="E403" i="6"/>
  <c r="W403" i="6" s="1"/>
  <c r="E285" i="6"/>
  <c r="W285" i="6" s="1"/>
  <c r="E485" i="6"/>
  <c r="W485" i="6" s="1"/>
  <c r="E230" i="6"/>
  <c r="W230" i="6" s="1"/>
  <c r="E563" i="6"/>
  <c r="W563" i="6" s="1"/>
  <c r="E29" i="6"/>
  <c r="W29" i="6" s="1"/>
  <c r="E320" i="6"/>
  <c r="W320" i="6" s="1"/>
  <c r="E524" i="6"/>
  <c r="W524" i="6" s="1"/>
  <c r="E79" i="6"/>
  <c r="W79" i="6" s="1"/>
  <c r="E590" i="6"/>
  <c r="W590" i="6" s="1"/>
  <c r="E271" i="6"/>
  <c r="W271" i="6" s="1"/>
  <c r="E63" i="6"/>
  <c r="W63" i="6" s="1"/>
  <c r="E622" i="6"/>
  <c r="W622" i="6" s="1"/>
  <c r="E486" i="6"/>
  <c r="W486" i="6" s="1"/>
  <c r="E387" i="6"/>
  <c r="W387" i="6" s="1"/>
  <c r="E100" i="6"/>
  <c r="W100" i="6" s="1"/>
  <c r="E552" i="6"/>
  <c r="W552" i="6" s="1"/>
  <c r="E591" i="6"/>
  <c r="W591" i="6" s="1"/>
  <c r="E260" i="6"/>
  <c r="W260" i="6" s="1"/>
  <c r="E396" i="6"/>
  <c r="W396" i="6" s="1"/>
  <c r="E47" i="6"/>
  <c r="W47" i="6" s="1"/>
  <c r="E9" i="6"/>
  <c r="W9" i="6" s="1"/>
  <c r="E195" i="6"/>
  <c r="W195" i="6" s="1"/>
  <c r="E319" i="6"/>
  <c r="W319" i="6" s="1"/>
  <c r="E234" i="6"/>
  <c r="W234" i="6" s="1"/>
  <c r="E233" i="6"/>
  <c r="W233" i="6" s="1"/>
  <c r="E398" i="6"/>
  <c r="W398" i="6" s="1"/>
  <c r="E351" i="6"/>
  <c r="W351" i="6" s="1"/>
  <c r="E525" i="6"/>
  <c r="W525" i="6" s="1"/>
  <c r="E526" i="6"/>
  <c r="W526" i="6" s="1"/>
  <c r="E261" i="6"/>
  <c r="W261" i="6" s="1"/>
  <c r="E16" i="6"/>
  <c r="W16" i="6" s="1"/>
  <c r="E704" i="6"/>
  <c r="W704" i="6" s="1"/>
  <c r="E404" i="6"/>
  <c r="W404" i="6" s="1"/>
  <c r="E352" i="6"/>
  <c r="W352" i="6" s="1"/>
  <c r="E218" i="6"/>
  <c r="W218" i="6" s="1"/>
  <c r="E420" i="6"/>
  <c r="W420" i="6" s="1"/>
  <c r="E221" i="6"/>
  <c r="W221" i="6" s="1"/>
  <c r="E623" i="6"/>
  <c r="W623" i="6" s="1"/>
  <c r="E259" i="6"/>
  <c r="W259" i="6" s="1"/>
  <c r="E99" i="6"/>
  <c r="W99" i="6" s="1"/>
  <c r="E624" i="6"/>
  <c r="W624" i="6" s="1"/>
  <c r="E515" i="6"/>
  <c r="W515" i="6" s="1"/>
  <c r="E322" i="6"/>
  <c r="W322" i="6" s="1"/>
  <c r="E689" i="6"/>
  <c r="W689" i="6" s="1"/>
  <c r="E401" i="6"/>
  <c r="W401" i="6" s="1"/>
  <c r="E299" i="6"/>
  <c r="W299" i="6" s="1"/>
  <c r="E115" i="6"/>
  <c r="W115" i="6" s="1"/>
  <c r="E12" i="6"/>
  <c r="W12" i="6" s="1"/>
  <c r="E205" i="6"/>
  <c r="W205" i="6" s="1"/>
  <c r="E625" i="6"/>
  <c r="W625" i="6" s="1"/>
  <c r="E238" i="6"/>
  <c r="W238" i="6" s="1"/>
  <c r="E338" i="6"/>
  <c r="W338" i="6" s="1"/>
  <c r="E278" i="6"/>
  <c r="W278" i="6" s="1"/>
  <c r="E487" i="6"/>
  <c r="W487" i="6" s="1"/>
  <c r="E157" i="6"/>
  <c r="W157" i="6" s="1"/>
  <c r="E84" i="6"/>
  <c r="W84" i="6" s="1"/>
  <c r="E26" i="6"/>
  <c r="W26" i="6" s="1"/>
  <c r="E162" i="6"/>
  <c r="W162" i="6" s="1"/>
  <c r="E289" i="6"/>
  <c r="W289" i="6" s="1"/>
  <c r="E527" i="6"/>
  <c r="W527" i="6" s="1"/>
  <c r="E549" i="6"/>
  <c r="W549" i="6" s="1"/>
  <c r="E402" i="6"/>
  <c r="W402" i="6" s="1"/>
  <c r="E227" i="6"/>
  <c r="W227" i="6" s="1"/>
  <c r="E353" i="6"/>
  <c r="W353" i="6" s="1"/>
  <c r="E626" i="6"/>
  <c r="W626" i="6" s="1"/>
  <c r="E690" i="6"/>
  <c r="W690" i="6" s="1"/>
  <c r="E321" i="6"/>
  <c r="W321" i="6" s="1"/>
  <c r="E5" i="6"/>
  <c r="W5" i="6" s="1"/>
  <c r="E300" i="6"/>
  <c r="W300" i="6" s="1"/>
  <c r="E69" i="6"/>
  <c r="W69" i="6" s="1"/>
  <c r="E37" i="6"/>
  <c r="W37" i="6" s="1"/>
  <c r="E488" i="6"/>
  <c r="W488" i="6" s="1"/>
  <c r="E25" i="6"/>
  <c r="W25" i="6" s="1"/>
  <c r="E564" i="6"/>
  <c r="W564" i="6" s="1"/>
  <c r="E528" i="6"/>
  <c r="W528" i="6" s="1"/>
  <c r="E45" i="6"/>
  <c r="W45" i="6" s="1"/>
  <c r="E394" i="6"/>
  <c r="W394" i="6" s="1"/>
  <c r="E44" i="6"/>
  <c r="W44" i="6" s="1"/>
  <c r="E75" i="6"/>
  <c r="W75" i="6" s="1"/>
  <c r="E270" i="6"/>
  <c r="W270" i="6" s="1"/>
  <c r="E441" i="6"/>
  <c r="W441" i="6" s="1"/>
  <c r="E178" i="6"/>
  <c r="W178" i="6" s="1"/>
  <c r="E71" i="6"/>
  <c r="W71" i="6" s="1"/>
  <c r="E409" i="6"/>
  <c r="W409" i="6" s="1"/>
  <c r="E705" i="6"/>
  <c r="W705" i="6" s="1"/>
  <c r="E529" i="6"/>
  <c r="W529" i="6" s="1"/>
  <c r="E313" i="6"/>
  <c r="W313" i="6" s="1"/>
  <c r="E434" i="6"/>
  <c r="W434" i="6" s="1"/>
  <c r="E446" i="6"/>
  <c r="W446" i="6" s="1"/>
  <c r="E592" i="6"/>
  <c r="W592" i="6" s="1"/>
  <c r="E509" i="6"/>
  <c r="W509" i="6" s="1"/>
  <c r="E593" i="6"/>
  <c r="W593" i="6" s="1"/>
  <c r="E452" i="6"/>
  <c r="W452" i="6" s="1"/>
  <c r="E293" i="6"/>
  <c r="W293" i="6" s="1"/>
  <c r="E430" i="6"/>
  <c r="W430" i="6" s="1"/>
  <c r="E461" i="6"/>
  <c r="W461" i="6" s="1"/>
  <c r="E160" i="6"/>
  <c r="W160" i="6" s="1"/>
  <c r="E706" i="6"/>
  <c r="W706" i="6" s="1"/>
  <c r="E565" i="6"/>
  <c r="W565" i="6" s="1"/>
  <c r="E383" i="6"/>
  <c r="W383" i="6" s="1"/>
  <c r="E530" i="6"/>
  <c r="W530" i="6" s="1"/>
  <c r="E49" i="6"/>
  <c r="W49" i="6" s="1"/>
  <c r="E156" i="6"/>
  <c r="W156" i="6" s="1"/>
  <c r="E354" i="6"/>
  <c r="W354" i="6" s="1"/>
  <c r="E463" i="6"/>
  <c r="W463" i="6" s="1"/>
  <c r="E159" i="6"/>
  <c r="W159" i="6" s="1"/>
  <c r="E31" i="6"/>
  <c r="W31" i="6" s="1"/>
  <c r="E98" i="6"/>
  <c r="W98" i="6" s="1"/>
  <c r="E407" i="6"/>
  <c r="W407" i="6" s="1"/>
  <c r="E581" i="6"/>
  <c r="W581" i="6" s="1"/>
  <c r="E531" i="6"/>
  <c r="W531" i="6" s="1"/>
  <c r="E627" i="6"/>
  <c r="W627" i="6" s="1"/>
  <c r="E104" i="6"/>
  <c r="W104" i="6" s="1"/>
  <c r="E232" i="6"/>
  <c r="W232" i="6" s="1"/>
  <c r="E467" i="6"/>
  <c r="W467" i="6" s="1"/>
  <c r="E489" i="6"/>
  <c r="W489" i="6" s="1"/>
  <c r="E415" i="6"/>
  <c r="W415" i="6" s="1"/>
  <c r="E628" i="6"/>
  <c r="W628" i="6" s="1"/>
  <c r="E566" i="6"/>
  <c r="W566" i="6" s="1"/>
  <c r="E355" i="6"/>
  <c r="W355" i="6" s="1"/>
  <c r="E437" i="6"/>
  <c r="W437" i="6" s="1"/>
  <c r="E580" i="6"/>
  <c r="W580" i="6" s="1"/>
  <c r="E356" i="6"/>
  <c r="W356" i="6" s="1"/>
  <c r="E35" i="6"/>
  <c r="W35" i="6" s="1"/>
  <c r="E468" i="6"/>
  <c r="W468" i="6" s="1"/>
  <c r="E413" i="6"/>
  <c r="W413" i="6" s="1"/>
  <c r="E124" i="6"/>
  <c r="W124" i="6" s="1"/>
  <c r="E357" i="6"/>
  <c r="W357" i="6" s="1"/>
  <c r="E629" i="6"/>
  <c r="W629" i="6" s="1"/>
  <c r="E630" i="6"/>
  <c r="W630" i="6" s="1"/>
  <c r="E275" i="6"/>
  <c r="W275" i="6" s="1"/>
  <c r="E38" i="6"/>
  <c r="W38" i="6" s="1"/>
  <c r="E405" i="6"/>
  <c r="W405" i="6" s="1"/>
  <c r="E32" i="6"/>
  <c r="W32" i="6" s="1"/>
  <c r="E256" i="6"/>
  <c r="W256" i="6" s="1"/>
  <c r="E532" i="6"/>
  <c r="W532" i="6" s="1"/>
  <c r="E631" i="6"/>
  <c r="W631" i="6" s="1"/>
  <c r="E533" i="6"/>
  <c r="W533" i="6" s="1"/>
  <c r="E219" i="6"/>
  <c r="W219" i="6" s="1"/>
  <c r="E112" i="6"/>
  <c r="W112" i="6" s="1"/>
  <c r="E126" i="6"/>
  <c r="W126" i="6" s="1"/>
  <c r="E632" i="6"/>
  <c r="W632" i="6" s="1"/>
  <c r="E239" i="6"/>
  <c r="W239" i="6" s="1"/>
  <c r="E594" i="6"/>
  <c r="W594" i="6" s="1"/>
  <c r="E595" i="6"/>
  <c r="W595" i="6" s="1"/>
  <c r="E213" i="6"/>
  <c r="W213" i="6" s="1"/>
  <c r="E707" i="6"/>
  <c r="W707" i="6" s="1"/>
  <c r="E408" i="6"/>
  <c r="W408" i="6" s="1"/>
  <c r="E510" i="6"/>
  <c r="W510" i="6" s="1"/>
  <c r="E391" i="6"/>
  <c r="W391" i="6" s="1"/>
  <c r="E133" i="6"/>
  <c r="W133" i="6" s="1"/>
  <c r="E633" i="6"/>
  <c r="W633" i="6" s="1"/>
  <c r="E596" i="6"/>
  <c r="W596" i="6" s="1"/>
  <c r="E567" i="6"/>
  <c r="W567" i="6" s="1"/>
  <c r="E490" i="6"/>
  <c r="W490" i="6" s="1"/>
  <c r="E568" i="6"/>
  <c r="W568" i="6" s="1"/>
  <c r="E236" i="6"/>
  <c r="W236" i="6" s="1"/>
  <c r="E198" i="6"/>
  <c r="W198" i="6" s="1"/>
  <c r="E119" i="6"/>
  <c r="W119" i="6" s="1"/>
  <c r="E569" i="6"/>
  <c r="W569" i="6" s="1"/>
  <c r="E358" i="6"/>
  <c r="W358" i="6" s="1"/>
  <c r="E330" i="6"/>
  <c r="W330" i="6" s="1"/>
  <c r="E491" i="6"/>
  <c r="W491" i="6" s="1"/>
  <c r="E634" i="6"/>
  <c r="W634" i="6" s="1"/>
  <c r="E304" i="6"/>
  <c r="W304" i="6" s="1"/>
  <c r="E492" i="6"/>
  <c r="W492" i="6" s="1"/>
  <c r="E454" i="6"/>
  <c r="W454" i="6" s="1"/>
  <c r="E359" i="6"/>
  <c r="W359" i="6" s="1"/>
  <c r="E52" i="6"/>
  <c r="W52" i="6" s="1"/>
  <c r="E635" i="6"/>
  <c r="W635" i="6" s="1"/>
  <c r="E708" i="6"/>
  <c r="W708" i="6" s="1"/>
  <c r="E247" i="6"/>
  <c r="W247" i="6" s="1"/>
  <c r="E550" i="6"/>
  <c r="W550" i="6" s="1"/>
  <c r="E262" i="6"/>
  <c r="W262" i="6" s="1"/>
  <c r="E511" i="6"/>
  <c r="W511" i="6" s="1"/>
  <c r="E199" i="6"/>
  <c r="W199" i="6" s="1"/>
  <c r="E493" i="6"/>
  <c r="W493" i="6" s="1"/>
  <c r="E636" i="6"/>
  <c r="W636" i="6" s="1"/>
  <c r="E534" i="6"/>
  <c r="W534" i="6" s="1"/>
  <c r="E637" i="6"/>
  <c r="W637" i="6" s="1"/>
  <c r="E709" i="6"/>
  <c r="W709" i="6" s="1"/>
  <c r="E91" i="6"/>
  <c r="W91" i="6" s="1"/>
  <c r="E344" i="6"/>
  <c r="W344" i="6" s="1"/>
  <c r="E163" i="6"/>
  <c r="W163" i="6" s="1"/>
  <c r="E535" i="6"/>
  <c r="W535" i="6" s="1"/>
  <c r="E536" i="6"/>
  <c r="W536" i="6" s="1"/>
  <c r="E167" i="6"/>
  <c r="W167" i="6" s="1"/>
  <c r="E54" i="6"/>
  <c r="W54" i="6" s="1"/>
  <c r="E81" i="6"/>
  <c r="W81" i="6" s="1"/>
  <c r="E494" i="6"/>
  <c r="W494" i="6" s="1"/>
  <c r="E495" i="6"/>
  <c r="W495" i="6" s="1"/>
  <c r="E638" i="6"/>
  <c r="W638" i="6" s="1"/>
  <c r="E360" i="6"/>
  <c r="W360" i="6" s="1"/>
  <c r="E710" i="6"/>
  <c r="W710" i="6" s="1"/>
  <c r="E414" i="6"/>
  <c r="W414" i="6" s="1"/>
  <c r="E288" i="6"/>
  <c r="W288" i="6" s="1"/>
  <c r="E302" i="6"/>
  <c r="W302" i="6" s="1"/>
  <c r="E214" i="6"/>
  <c r="W214" i="6" s="1"/>
  <c r="E496" i="6"/>
  <c r="W496" i="6" s="1"/>
  <c r="E711" i="6"/>
  <c r="W711" i="6" s="1"/>
  <c r="E283" i="6"/>
  <c r="W283" i="6" s="1"/>
  <c r="E342" i="6"/>
  <c r="W342" i="6" s="1"/>
  <c r="E361" i="6"/>
  <c r="W361" i="6" s="1"/>
  <c r="E419" i="6"/>
  <c r="W419" i="6" s="1"/>
  <c r="E639" i="6"/>
  <c r="W639" i="6" s="1"/>
  <c r="E640" i="6"/>
  <c r="W640" i="6" s="1"/>
  <c r="E58" i="6"/>
  <c r="W58" i="6" s="1"/>
  <c r="E439" i="6"/>
  <c r="W439" i="6" s="1"/>
  <c r="E442" i="6"/>
  <c r="W442" i="6" s="1"/>
  <c r="E161" i="6"/>
  <c r="W161" i="6" s="1"/>
  <c r="E497" i="6"/>
  <c r="W497" i="6" s="1"/>
  <c r="E478" i="6"/>
  <c r="W478" i="6" s="1"/>
  <c r="E177" i="6"/>
  <c r="W177" i="6" s="1"/>
  <c r="E312" i="6"/>
  <c r="W312" i="6" s="1"/>
  <c r="E641" i="6"/>
  <c r="W641" i="6" s="1"/>
  <c r="E712" i="6"/>
  <c r="W712" i="6" s="1"/>
  <c r="E642" i="6"/>
  <c r="W642" i="6" s="1"/>
  <c r="E103" i="6"/>
  <c r="W103" i="6" s="1"/>
  <c r="E296" i="6"/>
  <c r="W296" i="6" s="1"/>
  <c r="E455" i="6"/>
  <c r="W455" i="6" s="1"/>
  <c r="E135" i="6"/>
  <c r="W135" i="6" s="1"/>
  <c r="E48" i="6"/>
  <c r="W48" i="6" s="1"/>
  <c r="E553" i="6"/>
  <c r="W553" i="6" s="1"/>
  <c r="E537" i="6"/>
  <c r="W537" i="6" s="1"/>
  <c r="E279" i="6"/>
  <c r="W279" i="6" s="1"/>
  <c r="E165" i="6"/>
  <c r="W165" i="6" s="1"/>
  <c r="E61" i="6"/>
  <c r="W61" i="6" s="1"/>
  <c r="E329" i="6"/>
  <c r="W329" i="6" s="1"/>
  <c r="E479" i="6"/>
  <c r="W479" i="6" s="1"/>
  <c r="E713" i="6"/>
  <c r="W713" i="6" s="1"/>
  <c r="E102" i="6"/>
  <c r="W102" i="6" s="1"/>
  <c r="E643" i="6"/>
  <c r="W643" i="6" s="1"/>
  <c r="E269" i="6"/>
  <c r="W269" i="6" s="1"/>
  <c r="E290" i="6"/>
  <c r="W290" i="6" s="1"/>
  <c r="E125" i="6"/>
  <c r="W125" i="6" s="1"/>
  <c r="E362" i="6"/>
  <c r="W362" i="6" s="1"/>
  <c r="E76" i="6"/>
  <c r="W76" i="6" s="1"/>
  <c r="E644" i="6"/>
  <c r="W644" i="6" s="1"/>
  <c r="E78" i="6"/>
  <c r="W78" i="6" s="1"/>
  <c r="E130" i="6"/>
  <c r="W130" i="6" s="1"/>
  <c r="E363" i="6"/>
  <c r="W363" i="6" s="1"/>
  <c r="E645" i="6"/>
  <c r="W645" i="6" s="1"/>
  <c r="E33" i="6"/>
  <c r="W33" i="6" s="1"/>
  <c r="E17" i="6"/>
  <c r="W17" i="6" s="1"/>
  <c r="E646" i="6"/>
  <c r="W646" i="6" s="1"/>
  <c r="E647" i="6"/>
  <c r="W647" i="6" s="1"/>
  <c r="E325" i="6"/>
  <c r="W325" i="6" s="1"/>
  <c r="E648" i="6"/>
  <c r="W648" i="6" s="1"/>
  <c r="E512" i="6"/>
  <c r="W512" i="6" s="1"/>
  <c r="E55" i="6"/>
  <c r="W55" i="6" s="1"/>
  <c r="E649" i="6"/>
  <c r="W649" i="6" s="1"/>
  <c r="E400" i="6"/>
  <c r="W400" i="6" s="1"/>
  <c r="E548" i="6"/>
  <c r="W548" i="6" s="1"/>
  <c r="E538" i="6"/>
  <c r="W538" i="6" s="1"/>
  <c r="E498" i="6"/>
  <c r="W498" i="6" s="1"/>
  <c r="E28" i="6"/>
  <c r="W28" i="6" s="1"/>
  <c r="E539" i="6"/>
  <c r="W539" i="6" s="1"/>
  <c r="E7" i="6"/>
  <c r="W7" i="6" s="1"/>
  <c r="E650" i="6"/>
  <c r="W650" i="6" s="1"/>
  <c r="E475" i="6"/>
  <c r="W475" i="6" s="1"/>
  <c r="E220" i="6"/>
  <c r="W220" i="6" s="1"/>
  <c r="E499" i="6"/>
  <c r="W499" i="6" s="1"/>
  <c r="E268" i="6"/>
  <c r="W268" i="6" s="1"/>
  <c r="E651" i="6"/>
  <c r="W651" i="6" s="1"/>
  <c r="E443" i="6"/>
  <c r="W443" i="6" s="1"/>
  <c r="E500" i="6"/>
  <c r="W500" i="6" s="1"/>
  <c r="E183" i="6"/>
  <c r="W183" i="6" s="1"/>
  <c r="E570" i="6"/>
  <c r="W570" i="6" s="1"/>
  <c r="E652" i="6"/>
  <c r="W652" i="6" s="1"/>
  <c r="E70" i="6"/>
  <c r="W70" i="6" s="1"/>
  <c r="E254" i="6"/>
  <c r="W254" i="6" s="1"/>
  <c r="E513" i="6"/>
  <c r="W513" i="6" s="1"/>
  <c r="E169" i="6"/>
  <c r="W169" i="6" s="1"/>
  <c r="E597" i="6"/>
  <c r="W597" i="6" s="1"/>
  <c r="E364" i="6"/>
  <c r="W364" i="6" s="1"/>
  <c r="E95" i="6"/>
  <c r="W95" i="6" s="1"/>
  <c r="E653" i="6"/>
  <c r="W653" i="6" s="1"/>
  <c r="E114" i="6"/>
  <c r="W114" i="6" s="1"/>
  <c r="E365" i="6"/>
  <c r="W365" i="6" s="1"/>
  <c r="E714" i="6"/>
  <c r="W714" i="6" s="1"/>
  <c r="E431" i="6"/>
  <c r="W431" i="6" s="1"/>
  <c r="E136" i="6"/>
  <c r="W136" i="6" s="1"/>
  <c r="E691" i="6"/>
  <c r="W691" i="6" s="1"/>
  <c r="E715" i="6"/>
  <c r="W715" i="6" s="1"/>
  <c r="E229" i="6"/>
  <c r="W229" i="6" s="1"/>
  <c r="E654" i="6"/>
  <c r="W654" i="6" s="1"/>
  <c r="E42" i="6"/>
  <c r="W42" i="6" s="1"/>
  <c r="E94" i="6"/>
  <c r="W94" i="6" s="1"/>
  <c r="E154" i="6"/>
  <c r="W154" i="6" s="1"/>
  <c r="E105" i="6"/>
  <c r="W105" i="6" s="1"/>
  <c r="E207" i="6"/>
  <c r="W207" i="6" s="1"/>
  <c r="E388" i="6"/>
  <c r="W388" i="6" s="1"/>
  <c r="E121" i="6"/>
  <c r="W121" i="6" s="1"/>
  <c r="E716" i="6"/>
  <c r="W716" i="6" s="1"/>
  <c r="E144" i="6"/>
  <c r="W144" i="6" s="1"/>
  <c r="E655" i="6"/>
  <c r="W655" i="6" s="1"/>
  <c r="E571" i="6"/>
  <c r="W571" i="6" s="1"/>
  <c r="E77" i="6"/>
  <c r="W77" i="6" s="1"/>
  <c r="E294" i="6"/>
  <c r="W294" i="6" s="1"/>
  <c r="E216" i="6"/>
  <c r="W216" i="6" s="1"/>
  <c r="E448" i="6"/>
  <c r="W448" i="6" s="1"/>
  <c r="E436" i="6"/>
  <c r="W436" i="6" s="1"/>
  <c r="E366" i="6"/>
  <c r="W366" i="6" s="1"/>
  <c r="E435" i="6"/>
  <c r="W435" i="6" s="1"/>
  <c r="E317" i="6"/>
  <c r="W317" i="6" s="1"/>
  <c r="E572" i="6"/>
  <c r="W572" i="6" s="1"/>
  <c r="E717" i="6"/>
  <c r="W717" i="6" s="1"/>
  <c r="E656" i="6"/>
  <c r="W656" i="6" s="1"/>
  <c r="E123" i="6"/>
  <c r="W123" i="6" s="1"/>
  <c r="E412" i="6"/>
  <c r="W412" i="6" s="1"/>
  <c r="E308" i="6"/>
  <c r="W308" i="6" s="1"/>
  <c r="E367" i="6"/>
  <c r="W367" i="6" s="1"/>
  <c r="E416" i="6"/>
  <c r="W416" i="6" s="1"/>
  <c r="E598" i="6"/>
  <c r="W598" i="6" s="1"/>
  <c r="E540" i="6"/>
  <c r="W540" i="6" s="1"/>
  <c r="E657" i="6"/>
  <c r="W657" i="6" s="1"/>
  <c r="E20" i="6"/>
  <c r="W20" i="6" s="1"/>
  <c r="E310" i="6"/>
  <c r="W310" i="6" s="1"/>
  <c r="E251" i="6"/>
  <c r="W251" i="6" s="1"/>
  <c r="E107" i="6"/>
  <c r="W107" i="6" s="1"/>
  <c r="E306" i="6"/>
  <c r="W306" i="6" s="1"/>
  <c r="E155" i="6"/>
  <c r="W155" i="6" s="1"/>
  <c r="E190" i="6"/>
  <c r="W190" i="6" s="1"/>
  <c r="E447" i="6"/>
  <c r="W447" i="6" s="1"/>
  <c r="E466" i="6"/>
  <c r="W466" i="6" s="1"/>
  <c r="E381" i="6"/>
  <c r="W381" i="6" s="1"/>
  <c r="E277" i="6"/>
  <c r="W277" i="6" s="1"/>
  <c r="E449" i="6"/>
  <c r="W449" i="6" s="1"/>
  <c r="E599" i="6"/>
  <c r="W599" i="6" s="1"/>
  <c r="E368" i="6"/>
  <c r="W368" i="6" s="1"/>
  <c r="E658" i="6"/>
  <c r="W658" i="6" s="1"/>
  <c r="E36" i="6"/>
  <c r="W36" i="6" s="1"/>
  <c r="E62" i="6"/>
  <c r="W62" i="6" s="1"/>
  <c r="E406" i="6"/>
  <c r="W406" i="6" s="1"/>
  <c r="E659" i="6"/>
  <c r="W659" i="6" s="1"/>
  <c r="E211" i="6"/>
  <c r="W211" i="6" s="1"/>
  <c r="E501" i="6"/>
  <c r="W501" i="6" s="1"/>
  <c r="E541" i="6"/>
  <c r="W541" i="6" s="1"/>
  <c r="E57" i="6"/>
  <c r="W57" i="6" s="1"/>
  <c r="E298" i="6"/>
  <c r="W298" i="6" s="1"/>
  <c r="E222" i="6"/>
  <c r="W222" i="6" s="1"/>
  <c r="E141" i="6"/>
  <c r="W141" i="6" s="1"/>
  <c r="E660" i="6"/>
  <c r="W660" i="6" s="1"/>
  <c r="E429" i="6"/>
  <c r="W429" i="6" s="1"/>
  <c r="E600" i="6"/>
  <c r="W600" i="6" s="1"/>
  <c r="E65" i="6"/>
  <c r="W65" i="6" s="1"/>
  <c r="E661" i="6"/>
  <c r="W661" i="6" s="1"/>
  <c r="E272" i="6"/>
  <c r="W272" i="6" s="1"/>
  <c r="E542" i="6"/>
  <c r="W542" i="6" s="1"/>
  <c r="E208" i="6"/>
  <c r="W208" i="6" s="1"/>
  <c r="E662" i="6"/>
  <c r="W662" i="6" s="1"/>
  <c r="E663" i="6"/>
  <c r="W663" i="6" s="1"/>
  <c r="E664" i="6"/>
  <c r="W664" i="6" s="1"/>
  <c r="E184" i="6"/>
  <c r="W184" i="6" s="1"/>
  <c r="E502" i="6"/>
  <c r="W502" i="6" s="1"/>
  <c r="E369" i="6"/>
  <c r="W369" i="6" s="1"/>
  <c r="E187" i="6"/>
  <c r="W187" i="6" s="1"/>
  <c r="E224" i="6"/>
  <c r="W224" i="6" s="1"/>
  <c r="E665" i="6"/>
  <c r="W665" i="6" s="1"/>
  <c r="E450" i="6"/>
  <c r="W450" i="6" s="1"/>
  <c r="E718" i="6"/>
  <c r="W718" i="6" s="1"/>
  <c r="E164" i="6"/>
  <c r="W164" i="6" s="1"/>
  <c r="E248" i="6"/>
  <c r="W248" i="6" s="1"/>
  <c r="E345" i="6"/>
  <c r="W345" i="6" s="1"/>
  <c r="E8" i="6"/>
  <c r="W8" i="6" s="1"/>
  <c r="E110" i="6"/>
  <c r="W110" i="6" s="1"/>
  <c r="E341" i="6"/>
  <c r="W341" i="6" s="1"/>
  <c r="E666" i="6"/>
  <c r="W666" i="6" s="1"/>
  <c r="E667" i="6"/>
  <c r="W667" i="6" s="1"/>
  <c r="E274" i="6"/>
  <c r="W274" i="6" s="1"/>
  <c r="E15" i="6"/>
  <c r="W15" i="6" s="1"/>
  <c r="E34" i="6"/>
  <c r="W34" i="6" s="1"/>
  <c r="E389" i="6"/>
  <c r="W389" i="6" s="1"/>
  <c r="E457" i="6"/>
  <c r="W457" i="6" s="1"/>
  <c r="E370" i="6"/>
  <c r="W370" i="6" s="1"/>
  <c r="E573" i="6"/>
  <c r="W573" i="6" s="1"/>
  <c r="E460" i="6"/>
  <c r="W460" i="6" s="1"/>
  <c r="E147" i="6"/>
  <c r="W147" i="6" s="1"/>
  <c r="E170" i="6"/>
  <c r="W170" i="6" s="1"/>
  <c r="E19" i="6"/>
  <c r="W19" i="6" s="1"/>
  <c r="E265" i="6"/>
  <c r="W265" i="6" s="1"/>
  <c r="E601" i="6"/>
  <c r="W601" i="6" s="1"/>
  <c r="E83" i="6"/>
  <c r="W83" i="6" s="1"/>
  <c r="E225" i="6"/>
  <c r="W225" i="6" s="1"/>
  <c r="E314" i="6"/>
  <c r="W314" i="6" s="1"/>
  <c r="E152" i="6"/>
  <c r="W152" i="6" s="1"/>
  <c r="E668" i="6"/>
  <c r="W668" i="6" s="1"/>
  <c r="E24" i="6"/>
  <c r="W24" i="6" s="1"/>
  <c r="E145" i="6"/>
  <c r="W145" i="6" s="1"/>
  <c r="E40" i="6"/>
  <c r="W40" i="6" s="1"/>
  <c r="E397" i="6"/>
  <c r="W397" i="6" s="1"/>
  <c r="E543" i="6"/>
  <c r="W543" i="6" s="1"/>
  <c r="E166" i="6"/>
  <c r="W166" i="6" s="1"/>
  <c r="E669" i="6"/>
  <c r="W669" i="6" s="1"/>
  <c r="E176" i="6"/>
  <c r="W176" i="6" s="1"/>
  <c r="E11" i="6"/>
  <c r="W11" i="6" s="1"/>
  <c r="E544" i="6"/>
  <c r="W544" i="6" s="1"/>
  <c r="E719" i="6"/>
  <c r="W719" i="6" s="1"/>
  <c r="E670" i="6"/>
  <c r="W670" i="6" s="1"/>
  <c r="E671" i="6"/>
  <c r="W671" i="6" s="1"/>
  <c r="E258" i="6"/>
  <c r="W258" i="6" s="1"/>
  <c r="E514" i="6"/>
  <c r="W514" i="6" s="1"/>
  <c r="E346" i="6"/>
  <c r="W346" i="6" s="1"/>
  <c r="E392" i="6"/>
  <c r="W392" i="6" s="1"/>
  <c r="E720" i="6"/>
  <c r="W720" i="6" s="1"/>
  <c r="E138" i="6"/>
  <c r="W138" i="6" s="1"/>
  <c r="E474" i="6"/>
  <c r="W474" i="6" s="1"/>
  <c r="E395" i="6"/>
  <c r="W395" i="6" s="1"/>
  <c r="E444" i="6"/>
  <c r="W444" i="6" s="1"/>
  <c r="E23" i="6"/>
  <c r="W23" i="6" s="1"/>
  <c r="E307" i="6"/>
  <c r="W307" i="6" s="1"/>
  <c r="E333" i="6"/>
  <c r="W333" i="6" s="1"/>
  <c r="E602" i="6"/>
  <c r="W602" i="6" s="1"/>
  <c r="E331" i="6"/>
  <c r="W331" i="6" s="1"/>
  <c r="E196" i="6"/>
  <c r="W196" i="6" s="1"/>
  <c r="E106" i="6"/>
  <c r="W106" i="6" s="1"/>
  <c r="E231" i="6"/>
  <c r="W231" i="6" s="1"/>
  <c r="E382" i="6"/>
  <c r="W382" i="6" s="1"/>
  <c r="E132" i="6"/>
  <c r="W132" i="6" s="1"/>
  <c r="E554" i="6"/>
  <c r="W554" i="6" s="1"/>
  <c r="E291" i="6"/>
  <c r="W291" i="6" s="1"/>
  <c r="E335" i="6"/>
  <c r="W335" i="6" s="1"/>
  <c r="E318" i="6"/>
  <c r="W318" i="6" s="1"/>
  <c r="E89" i="6"/>
  <c r="W89" i="6" s="1"/>
  <c r="E672" i="6"/>
  <c r="W672" i="6" s="1"/>
  <c r="E399" i="6"/>
  <c r="W399" i="6" s="1"/>
  <c r="E53" i="6"/>
  <c r="W53" i="6" s="1"/>
  <c r="E117" i="6"/>
  <c r="W117" i="6" s="1"/>
  <c r="E421" i="6"/>
  <c r="W421" i="6" s="1"/>
  <c r="E673" i="6"/>
  <c r="W673" i="6" s="1"/>
  <c r="E426" i="6"/>
  <c r="W426" i="6" s="1"/>
  <c r="E171" i="6"/>
  <c r="W171" i="6" s="1"/>
  <c r="E393" i="6"/>
  <c r="W393" i="6" s="1"/>
  <c r="E428" i="6"/>
  <c r="W428" i="6" s="1"/>
  <c r="E297" i="6"/>
  <c r="W297" i="6" s="1"/>
  <c r="E241" i="6"/>
  <c r="W241" i="6" s="1"/>
  <c r="E332" i="6"/>
  <c r="W332" i="6" s="1"/>
  <c r="E721" i="6"/>
  <c r="W721" i="6" s="1"/>
  <c r="E458" i="6"/>
  <c r="W458" i="6" s="1"/>
  <c r="E68" i="6"/>
  <c r="W68" i="6" s="1"/>
  <c r="E193" i="6"/>
  <c r="W193" i="6" s="1"/>
  <c r="E140" i="6"/>
  <c r="W140" i="6" s="1"/>
  <c r="E371" i="6"/>
  <c r="W371" i="6" s="1"/>
  <c r="E451" i="6"/>
  <c r="W451" i="6" s="1"/>
  <c r="E674" i="6"/>
  <c r="W674" i="6" s="1"/>
  <c r="E186" i="6"/>
  <c r="W186" i="6" s="1"/>
  <c r="E120" i="6"/>
  <c r="W120" i="6" s="1"/>
  <c r="E323" i="6"/>
  <c r="W323" i="6" s="1"/>
  <c r="E722" i="6"/>
  <c r="W722" i="6" s="1"/>
  <c r="E372" i="6"/>
  <c r="W372" i="6" s="1"/>
  <c r="E340" i="6"/>
  <c r="W340" i="6" s="1"/>
  <c r="E203" i="6"/>
  <c r="W203" i="6" s="1"/>
  <c r="E226" i="6"/>
  <c r="W226" i="6" s="1"/>
  <c r="E503" i="6"/>
  <c r="W503" i="6" s="1"/>
  <c r="E373" i="6"/>
  <c r="W373" i="6" s="1"/>
  <c r="E245" i="6"/>
  <c r="W245" i="6" s="1"/>
  <c r="E438" i="6"/>
  <c r="W438" i="6" s="1"/>
  <c r="E423" i="6"/>
  <c r="W423" i="6" s="1"/>
  <c r="E96" i="6"/>
  <c r="W96" i="6" s="1"/>
  <c r="E374" i="6"/>
  <c r="W374" i="6" s="1"/>
  <c r="E675" i="6"/>
  <c r="W675" i="6" s="1"/>
  <c r="E212" i="6"/>
  <c r="W212" i="6" s="1"/>
  <c r="E255" i="6"/>
  <c r="W255" i="6" s="1"/>
  <c r="E85" i="6"/>
  <c r="W85" i="6" s="1"/>
  <c r="E603" i="6"/>
  <c r="W603" i="6" s="1"/>
  <c r="E46" i="6"/>
  <c r="W46" i="6" s="1"/>
  <c r="E4" i="6"/>
  <c r="W4" i="6" s="1"/>
  <c r="E264" i="6"/>
  <c r="W264" i="6" s="1"/>
  <c r="E723" i="6"/>
  <c r="W723" i="6" s="1"/>
  <c r="E191" i="6"/>
  <c r="W191" i="6" s="1"/>
  <c r="E574" i="6"/>
  <c r="W574" i="6" s="1"/>
  <c r="E282" i="6"/>
  <c r="W282" i="6" s="1"/>
  <c r="E200" i="6"/>
  <c r="W200" i="6" s="1"/>
  <c r="E427" i="6"/>
  <c r="W427" i="6" s="1"/>
  <c r="E204" i="6"/>
  <c r="W204" i="6" s="1"/>
  <c r="E326" i="6"/>
  <c r="W326" i="6" s="1"/>
  <c r="E676" i="6"/>
  <c r="W676" i="6" s="1"/>
  <c r="E242" i="6"/>
  <c r="W242" i="6" s="1"/>
  <c r="E677" i="6"/>
  <c r="W677" i="6" s="1"/>
  <c r="E375" i="6"/>
  <c r="W375" i="6" s="1"/>
  <c r="E692" i="6"/>
  <c r="W692" i="6" s="1"/>
  <c r="E149" i="6"/>
  <c r="W149" i="6" s="1"/>
  <c r="E575" i="6"/>
  <c r="W575" i="6" s="1"/>
  <c r="E390" i="6"/>
  <c r="W390" i="6" s="1"/>
  <c r="E678" i="6"/>
  <c r="W678" i="6" s="1"/>
  <c r="E679" i="6"/>
  <c r="W679" i="6" s="1"/>
  <c r="E545" i="6"/>
  <c r="W545" i="6" s="1"/>
  <c r="E336" i="6"/>
  <c r="W336" i="6" s="1"/>
  <c r="E504" i="6"/>
  <c r="W504" i="6" s="1"/>
  <c r="E440" i="6"/>
  <c r="W440" i="6" s="1"/>
  <c r="E604" i="6"/>
  <c r="W604" i="6" s="1"/>
  <c r="E680" i="6"/>
  <c r="W680" i="6" s="1"/>
  <c r="E376" i="6"/>
  <c r="W376" i="6" s="1"/>
  <c r="E469" i="6"/>
  <c r="W469" i="6" s="1"/>
  <c r="E724" i="6"/>
  <c r="W724" i="6" s="1"/>
  <c r="E576" i="6"/>
  <c r="W576" i="6" s="1"/>
  <c r="E2" i="6"/>
  <c r="W2" i="6" s="1"/>
  <c r="E101" i="6"/>
  <c r="W101" i="6" s="1"/>
  <c r="E10" i="6"/>
  <c r="W10" i="6" s="1"/>
  <c r="E292" i="6"/>
  <c r="W292" i="6" s="1"/>
  <c r="E546" i="6"/>
  <c r="W546" i="6" s="1"/>
  <c r="E201" i="6"/>
  <c r="W201" i="6" s="1"/>
  <c r="E66" i="6"/>
  <c r="W66" i="6" s="1"/>
  <c r="E253" i="6"/>
  <c r="W253" i="6" s="1"/>
  <c r="E113" i="6"/>
  <c r="W113" i="6" s="1"/>
  <c r="E146" i="6"/>
  <c r="W146" i="6" s="1"/>
  <c r="E547" i="6"/>
  <c r="W547" i="6" s="1"/>
  <c r="E577" i="6"/>
  <c r="W577" i="6" s="1"/>
  <c r="E459" i="6"/>
  <c r="W459" i="6" s="1"/>
  <c r="E301" i="6"/>
  <c r="W301" i="6" s="1"/>
  <c r="E175" i="6"/>
  <c r="W175" i="6" s="1"/>
  <c r="E379" i="6"/>
  <c r="W379" i="6" s="1"/>
  <c r="E378" i="6"/>
  <c r="W378" i="6" s="1"/>
  <c r="E228" i="6"/>
  <c r="W228" i="6" s="1"/>
  <c r="E465" i="6"/>
  <c r="W465" i="6" s="1"/>
  <c r="E725" i="6"/>
  <c r="W725" i="6" s="1"/>
  <c r="E578" i="6"/>
  <c r="W578" i="6" s="1"/>
  <c r="E194" i="6"/>
  <c r="W194" i="6" s="1"/>
  <c r="E14" i="6"/>
  <c r="W14" i="6" s="1"/>
  <c r="E93" i="6"/>
  <c r="W93" i="6" s="1"/>
  <c r="E505" i="6"/>
  <c r="W505" i="6" s="1"/>
  <c r="E380" i="6"/>
  <c r="W380" i="6" s="1"/>
  <c r="E470" i="6"/>
  <c r="W470" i="6" s="1"/>
  <c r="E252" i="6"/>
  <c r="W252" i="6" s="1"/>
  <c r="E681" i="6"/>
  <c r="W681" i="6" s="1"/>
  <c r="E682" i="6"/>
  <c r="W682" i="6" s="1"/>
  <c r="E50" i="6"/>
  <c r="W50" i="6" s="1"/>
  <c r="E476" i="6"/>
  <c r="W476" i="6" s="1"/>
  <c r="E60" i="6"/>
  <c r="W60" i="6" s="1"/>
  <c r="E506" i="6"/>
  <c r="W506" i="6" s="1"/>
  <c r="E683" i="6"/>
  <c r="W683" i="6" s="1"/>
  <c r="E377" i="6"/>
  <c r="W377" i="6" s="1"/>
  <c r="E684" i="6"/>
  <c r="W684" i="6" s="1"/>
  <c r="E174" i="6"/>
  <c r="W174" i="6" s="1"/>
  <c r="E693" i="6"/>
  <c r="W693" i="6" s="1"/>
  <c r="E579" i="6"/>
  <c r="W579" i="6" s="1"/>
  <c r="E86" i="6"/>
  <c r="W86" i="6" s="1"/>
  <c r="E30" i="6"/>
  <c r="W30" i="6" s="1"/>
  <c r="E726" i="6"/>
  <c r="W726" i="6" s="1"/>
  <c r="E223" i="6"/>
  <c r="W223" i="6" s="1"/>
  <c r="E280" i="6"/>
  <c r="W280" i="6" s="1"/>
  <c r="E286" i="6"/>
  <c r="W286" i="6" s="1"/>
  <c r="E685" i="6"/>
  <c r="W685" i="6" s="1"/>
  <c r="E507" i="6"/>
  <c r="W507" i="6" s="1"/>
  <c r="E88" i="6"/>
  <c r="W88" i="6" s="1"/>
  <c r="E97" i="6"/>
  <c r="W97" i="6" s="1"/>
  <c r="E129" i="6"/>
  <c r="W129" i="6" s="1"/>
  <c r="D605" i="6"/>
  <c r="D13" i="6"/>
  <c r="D516" i="6"/>
  <c r="D153" i="6"/>
  <c r="D508" i="6"/>
  <c r="D137" i="6"/>
  <c r="D173" i="6"/>
  <c r="D472" i="6"/>
  <c r="D418" i="6"/>
  <c r="D127" i="6"/>
  <c r="D22" i="6"/>
  <c r="D109" i="6"/>
  <c r="D273" i="6"/>
  <c r="D347" i="6"/>
  <c r="D480" i="6"/>
  <c r="D517" i="6"/>
  <c r="D108" i="6"/>
  <c r="D606" i="6"/>
  <c r="D417" i="6"/>
  <c r="D142" i="6"/>
  <c r="D116" i="6"/>
  <c r="D56" i="6"/>
  <c r="D215" i="6"/>
  <c r="D316" i="6"/>
  <c r="D276" i="6"/>
  <c r="D686" i="6"/>
  <c r="D607" i="6"/>
  <c r="D128" i="6"/>
  <c r="D337" i="6"/>
  <c r="D143" i="6"/>
  <c r="D172" i="6"/>
  <c r="D303" i="6"/>
  <c r="D334" i="6"/>
  <c r="D348" i="6"/>
  <c r="D410" i="6"/>
  <c r="D433" i="6"/>
  <c r="D464" i="6"/>
  <c r="D555" i="6"/>
  <c r="D481" i="6"/>
  <c r="D6" i="6"/>
  <c r="D608" i="6"/>
  <c r="D609" i="6"/>
  <c r="D311" i="6"/>
  <c r="D694" i="6"/>
  <c r="D41" i="6"/>
  <c r="D27" i="6"/>
  <c r="D192" i="6"/>
  <c r="D482" i="6"/>
  <c r="D610" i="6"/>
  <c r="D473" i="6"/>
  <c r="D518" i="6"/>
  <c r="D695" i="6"/>
  <c r="D151" i="6"/>
  <c r="D210" i="6"/>
  <c r="D556" i="6"/>
  <c r="D519" i="6"/>
  <c r="D59" i="6"/>
  <c r="D687" i="6"/>
  <c r="D197" i="6"/>
  <c r="D349" i="6"/>
  <c r="D339" i="6"/>
  <c r="D385" i="6"/>
  <c r="D284" i="6"/>
  <c r="D158" i="6"/>
  <c r="D611" i="6"/>
  <c r="D244" i="6"/>
  <c r="D612" i="6"/>
  <c r="D350" i="6"/>
  <c r="D613" i="6"/>
  <c r="D384" i="6"/>
  <c r="D181" i="6"/>
  <c r="D471" i="6"/>
  <c r="D583" i="6"/>
  <c r="D43" i="6"/>
  <c r="D324" i="6"/>
  <c r="D477" i="6"/>
  <c r="D21" i="6"/>
  <c r="D696" i="6"/>
  <c r="D456" i="6"/>
  <c r="D240" i="6"/>
  <c r="D584" i="6"/>
  <c r="D118" i="6"/>
  <c r="D250" i="6"/>
  <c r="D246" i="6"/>
  <c r="D614" i="6"/>
  <c r="D585" i="6"/>
  <c r="D309" i="6"/>
  <c r="D82" i="6"/>
  <c r="D424" i="6"/>
  <c r="D206" i="6"/>
  <c r="D134" i="6"/>
  <c r="D185" i="6"/>
  <c r="D80" i="6"/>
  <c r="D3" i="6"/>
  <c r="D551" i="6"/>
  <c r="D180" i="6"/>
  <c r="D73" i="6"/>
  <c r="D188" i="6"/>
  <c r="D586" i="6"/>
  <c r="D453" i="6"/>
  <c r="D386" i="6"/>
  <c r="D18" i="6"/>
  <c r="D688" i="6"/>
  <c r="D697" i="6"/>
  <c r="D520" i="6"/>
  <c r="D72" i="6"/>
  <c r="D281" i="6"/>
  <c r="D615" i="6"/>
  <c r="D557" i="6"/>
  <c r="D90" i="6"/>
  <c r="D521" i="6"/>
  <c r="D616" i="6"/>
  <c r="D179" i="6"/>
  <c r="D587" i="6"/>
  <c r="D266" i="6"/>
  <c r="D148" i="6"/>
  <c r="D139" i="6"/>
  <c r="D582" i="6"/>
  <c r="D558" i="6"/>
  <c r="D209" i="6"/>
  <c r="D64" i="6"/>
  <c r="D617" i="6"/>
  <c r="D425" i="6"/>
  <c r="D698" i="6"/>
  <c r="D150" i="6"/>
  <c r="D267" i="6"/>
  <c r="D287" i="6"/>
  <c r="D51" i="6"/>
  <c r="D522" i="6"/>
  <c r="D483" i="6"/>
  <c r="D315" i="6"/>
  <c r="D74" i="6"/>
  <c r="D168" i="6"/>
  <c r="D432" i="6"/>
  <c r="D295" i="6"/>
  <c r="D263" i="6"/>
  <c r="D422" i="6"/>
  <c r="D484" i="6"/>
  <c r="D328" i="6"/>
  <c r="D559" i="6"/>
  <c r="D699" i="6"/>
  <c r="D411" i="6"/>
  <c r="D700" i="6"/>
  <c r="D243" i="6"/>
  <c r="D343" i="6"/>
  <c r="D202" i="6"/>
  <c r="D182" i="6"/>
  <c r="D111" i="6"/>
  <c r="D305" i="6"/>
  <c r="D618" i="6"/>
  <c r="D560" i="6"/>
  <c r="D92" i="6"/>
  <c r="D249" i="6"/>
  <c r="D122" i="6"/>
  <c r="D588" i="6"/>
  <c r="D619" i="6"/>
  <c r="D462" i="6"/>
  <c r="D561" i="6"/>
  <c r="D39" i="6"/>
  <c r="D701" i="6"/>
  <c r="D445" i="6"/>
  <c r="D67" i="6"/>
  <c r="D131" i="6"/>
  <c r="D217" i="6"/>
  <c r="D237" i="6"/>
  <c r="D189" i="6"/>
  <c r="D589" i="6"/>
  <c r="D235" i="6"/>
  <c r="D523" i="6"/>
  <c r="D257" i="6"/>
  <c r="D702" i="6"/>
  <c r="D327" i="6"/>
  <c r="D87" i="6"/>
  <c r="D703" i="6"/>
  <c r="D562" i="6"/>
  <c r="D620" i="6"/>
  <c r="D621" i="6"/>
  <c r="D403" i="6"/>
  <c r="D285" i="6"/>
  <c r="D485" i="6"/>
  <c r="D230" i="6"/>
  <c r="D563" i="6"/>
  <c r="D29" i="6"/>
  <c r="D320" i="6"/>
  <c r="D524" i="6"/>
  <c r="D79" i="6"/>
  <c r="D590" i="6"/>
  <c r="D271" i="6"/>
  <c r="D63" i="6"/>
  <c r="D622" i="6"/>
  <c r="D486" i="6"/>
  <c r="D387" i="6"/>
  <c r="D100" i="6"/>
  <c r="D552" i="6"/>
  <c r="D591" i="6"/>
  <c r="D260" i="6"/>
  <c r="D396" i="6"/>
  <c r="D47" i="6"/>
  <c r="D9" i="6"/>
  <c r="D195" i="6"/>
  <c r="D319" i="6"/>
  <c r="D234" i="6"/>
  <c r="D233" i="6"/>
  <c r="D398" i="6"/>
  <c r="D351" i="6"/>
  <c r="D525" i="6"/>
  <c r="D526" i="6"/>
  <c r="D261" i="6"/>
  <c r="D16" i="6"/>
  <c r="D704" i="6"/>
  <c r="D404" i="6"/>
  <c r="D352" i="6"/>
  <c r="D218" i="6"/>
  <c r="D420" i="6"/>
  <c r="D221" i="6"/>
  <c r="D623" i="6"/>
  <c r="D259" i="6"/>
  <c r="D99" i="6"/>
  <c r="D624" i="6"/>
  <c r="D515" i="6"/>
  <c r="D322" i="6"/>
  <c r="D689" i="6"/>
  <c r="D401" i="6"/>
  <c r="D299" i="6"/>
  <c r="D115" i="6"/>
  <c r="D12" i="6"/>
  <c r="D205" i="6"/>
  <c r="D625" i="6"/>
  <c r="D238" i="6"/>
  <c r="D338" i="6"/>
  <c r="D278" i="6"/>
  <c r="D487" i="6"/>
  <c r="D157" i="6"/>
  <c r="D84" i="6"/>
  <c r="D26" i="6"/>
  <c r="D162" i="6"/>
  <c r="D289" i="6"/>
  <c r="D527" i="6"/>
  <c r="D549" i="6"/>
  <c r="D402" i="6"/>
  <c r="D227" i="6"/>
  <c r="D353" i="6"/>
  <c r="D626" i="6"/>
  <c r="D690" i="6"/>
  <c r="D321" i="6"/>
  <c r="D5" i="6"/>
  <c r="D300" i="6"/>
  <c r="D69" i="6"/>
  <c r="D37" i="6"/>
  <c r="D488" i="6"/>
  <c r="D25" i="6"/>
  <c r="D564" i="6"/>
  <c r="D528" i="6"/>
  <c r="D45" i="6"/>
  <c r="D394" i="6"/>
  <c r="D44" i="6"/>
  <c r="D75" i="6"/>
  <c r="D270" i="6"/>
  <c r="D441" i="6"/>
  <c r="D178" i="6"/>
  <c r="D71" i="6"/>
  <c r="D409" i="6"/>
  <c r="D705" i="6"/>
  <c r="D529" i="6"/>
  <c r="D313" i="6"/>
  <c r="D434" i="6"/>
  <c r="D446" i="6"/>
  <c r="D592" i="6"/>
  <c r="D509" i="6"/>
  <c r="D593" i="6"/>
  <c r="D452" i="6"/>
  <c r="D293" i="6"/>
  <c r="D430" i="6"/>
  <c r="D461" i="6"/>
  <c r="D160" i="6"/>
  <c r="D706" i="6"/>
  <c r="D565" i="6"/>
  <c r="D383" i="6"/>
  <c r="D530" i="6"/>
  <c r="D49" i="6"/>
  <c r="D156" i="6"/>
  <c r="D354" i="6"/>
  <c r="D463" i="6"/>
  <c r="D159" i="6"/>
  <c r="D31" i="6"/>
  <c r="D98" i="6"/>
  <c r="D407" i="6"/>
  <c r="D581" i="6"/>
  <c r="D531" i="6"/>
  <c r="D627" i="6"/>
  <c r="D104" i="6"/>
  <c r="D232" i="6"/>
  <c r="D467" i="6"/>
  <c r="D489" i="6"/>
  <c r="D415" i="6"/>
  <c r="D628" i="6"/>
  <c r="D566" i="6"/>
  <c r="D355" i="6"/>
  <c r="D437" i="6"/>
  <c r="D580" i="6"/>
  <c r="D356" i="6"/>
  <c r="D35" i="6"/>
  <c r="D468" i="6"/>
  <c r="D413" i="6"/>
  <c r="D124" i="6"/>
  <c r="D357" i="6"/>
  <c r="D629" i="6"/>
  <c r="D630" i="6"/>
  <c r="D275" i="6"/>
  <c r="D38" i="6"/>
  <c r="D405" i="6"/>
  <c r="D32" i="6"/>
  <c r="D256" i="6"/>
  <c r="D532" i="6"/>
  <c r="D631" i="6"/>
  <c r="D533" i="6"/>
  <c r="D219" i="6"/>
  <c r="D112" i="6"/>
  <c r="D126" i="6"/>
  <c r="D632" i="6"/>
  <c r="D239" i="6"/>
  <c r="D594" i="6"/>
  <c r="D595" i="6"/>
  <c r="D213" i="6"/>
  <c r="D707" i="6"/>
  <c r="D408" i="6"/>
  <c r="D510" i="6"/>
  <c r="D391" i="6"/>
  <c r="D133" i="6"/>
  <c r="D633" i="6"/>
  <c r="D596" i="6"/>
  <c r="D567" i="6"/>
  <c r="D490" i="6"/>
  <c r="D568" i="6"/>
  <c r="D236" i="6"/>
  <c r="D198" i="6"/>
  <c r="D119" i="6"/>
  <c r="D569" i="6"/>
  <c r="D358" i="6"/>
  <c r="D330" i="6"/>
  <c r="D491" i="6"/>
  <c r="D634" i="6"/>
  <c r="D304" i="6"/>
  <c r="D492" i="6"/>
  <c r="D454" i="6"/>
  <c r="D359" i="6"/>
  <c r="D52" i="6"/>
  <c r="D635" i="6"/>
  <c r="D708" i="6"/>
  <c r="D247" i="6"/>
  <c r="D550" i="6"/>
  <c r="D262" i="6"/>
  <c r="D511" i="6"/>
  <c r="D199" i="6"/>
  <c r="D493" i="6"/>
  <c r="D636" i="6"/>
  <c r="D534" i="6"/>
  <c r="D637" i="6"/>
  <c r="D709" i="6"/>
  <c r="D91" i="6"/>
  <c r="D344" i="6"/>
  <c r="D163" i="6"/>
  <c r="D535" i="6"/>
  <c r="D536" i="6"/>
  <c r="D167" i="6"/>
  <c r="D54" i="6"/>
  <c r="D81" i="6"/>
  <c r="D494" i="6"/>
  <c r="D495" i="6"/>
  <c r="D638" i="6"/>
  <c r="D360" i="6"/>
  <c r="D710" i="6"/>
  <c r="D414" i="6"/>
  <c r="D288" i="6"/>
  <c r="D302" i="6"/>
  <c r="D214" i="6"/>
  <c r="D496" i="6"/>
  <c r="D711" i="6"/>
  <c r="D283" i="6"/>
  <c r="D342" i="6"/>
  <c r="D361" i="6"/>
  <c r="D419" i="6"/>
  <c r="D639" i="6"/>
  <c r="D640" i="6"/>
  <c r="D58" i="6"/>
  <c r="D439" i="6"/>
  <c r="D442" i="6"/>
  <c r="D161" i="6"/>
  <c r="D497" i="6"/>
  <c r="D478" i="6"/>
  <c r="D177" i="6"/>
  <c r="D312" i="6"/>
  <c r="D641" i="6"/>
  <c r="D712" i="6"/>
  <c r="D642" i="6"/>
  <c r="D103" i="6"/>
  <c r="D296" i="6"/>
  <c r="D455" i="6"/>
  <c r="D135" i="6"/>
  <c r="D48" i="6"/>
  <c r="D553" i="6"/>
  <c r="D537" i="6"/>
  <c r="D279" i="6"/>
  <c r="D165" i="6"/>
  <c r="D61" i="6"/>
  <c r="D329" i="6"/>
  <c r="D479" i="6"/>
  <c r="D713" i="6"/>
  <c r="D102" i="6"/>
  <c r="D643" i="6"/>
  <c r="D269" i="6"/>
  <c r="D290" i="6"/>
  <c r="D125" i="6"/>
  <c r="D362" i="6"/>
  <c r="D76" i="6"/>
  <c r="D644" i="6"/>
  <c r="D78" i="6"/>
  <c r="D130" i="6"/>
  <c r="D363" i="6"/>
  <c r="D645" i="6"/>
  <c r="D33" i="6"/>
  <c r="D17" i="6"/>
  <c r="D646" i="6"/>
  <c r="D647" i="6"/>
  <c r="D325" i="6"/>
  <c r="D648" i="6"/>
  <c r="D512" i="6"/>
  <c r="D55" i="6"/>
  <c r="D649" i="6"/>
  <c r="D400" i="6"/>
  <c r="D548" i="6"/>
  <c r="D538" i="6"/>
  <c r="D498" i="6"/>
  <c r="D28" i="6"/>
  <c r="D539" i="6"/>
  <c r="D7" i="6"/>
  <c r="D650" i="6"/>
  <c r="D475" i="6"/>
  <c r="D220" i="6"/>
  <c r="D499" i="6"/>
  <c r="D268" i="6"/>
  <c r="D651" i="6"/>
  <c r="D443" i="6"/>
  <c r="D500" i="6"/>
  <c r="D183" i="6"/>
  <c r="D570" i="6"/>
  <c r="D652" i="6"/>
  <c r="D70" i="6"/>
  <c r="D254" i="6"/>
  <c r="D513" i="6"/>
  <c r="D169" i="6"/>
  <c r="D597" i="6"/>
  <c r="D364" i="6"/>
  <c r="D95" i="6"/>
  <c r="D653" i="6"/>
  <c r="D114" i="6"/>
  <c r="D365" i="6"/>
  <c r="D714" i="6"/>
  <c r="D431" i="6"/>
  <c r="D136" i="6"/>
  <c r="D691" i="6"/>
  <c r="D715" i="6"/>
  <c r="D229" i="6"/>
  <c r="D654" i="6"/>
  <c r="D42" i="6"/>
  <c r="D94" i="6"/>
  <c r="D154" i="6"/>
  <c r="D105" i="6"/>
  <c r="D207" i="6"/>
  <c r="D388" i="6"/>
  <c r="D121" i="6"/>
  <c r="D716" i="6"/>
  <c r="D144" i="6"/>
  <c r="D655" i="6"/>
  <c r="D571" i="6"/>
  <c r="D77" i="6"/>
  <c r="D294" i="6"/>
  <c r="D216" i="6"/>
  <c r="D448" i="6"/>
  <c r="D436" i="6"/>
  <c r="D366" i="6"/>
  <c r="D435" i="6"/>
  <c r="D317" i="6"/>
  <c r="D572" i="6"/>
  <c r="D717" i="6"/>
  <c r="D656" i="6"/>
  <c r="D123" i="6"/>
  <c r="D412" i="6"/>
  <c r="D308" i="6"/>
  <c r="D367" i="6"/>
  <c r="D416" i="6"/>
  <c r="D598" i="6"/>
  <c r="D540" i="6"/>
  <c r="D657" i="6"/>
  <c r="D20" i="6"/>
  <c r="D310" i="6"/>
  <c r="D251" i="6"/>
  <c r="D107" i="6"/>
  <c r="D306" i="6"/>
  <c r="D155" i="6"/>
  <c r="D190" i="6"/>
  <c r="D447" i="6"/>
  <c r="D466" i="6"/>
  <c r="D381" i="6"/>
  <c r="D277" i="6"/>
  <c r="D449" i="6"/>
  <c r="D599" i="6"/>
  <c r="D368" i="6"/>
  <c r="D658" i="6"/>
  <c r="D36" i="6"/>
  <c r="D62" i="6"/>
  <c r="D406" i="6"/>
  <c r="D659" i="6"/>
  <c r="D211" i="6"/>
  <c r="D501" i="6"/>
  <c r="D541" i="6"/>
  <c r="D57" i="6"/>
  <c r="D298" i="6"/>
  <c r="D222" i="6"/>
  <c r="D141" i="6"/>
  <c r="D660" i="6"/>
  <c r="D429" i="6"/>
  <c r="D600" i="6"/>
  <c r="D65" i="6"/>
  <c r="D661" i="6"/>
  <c r="D272" i="6"/>
  <c r="D542" i="6"/>
  <c r="D208" i="6"/>
  <c r="D662" i="6"/>
  <c r="D663" i="6"/>
  <c r="D664" i="6"/>
  <c r="D184" i="6"/>
  <c r="D502" i="6"/>
  <c r="D369" i="6"/>
  <c r="D187" i="6"/>
  <c r="D224" i="6"/>
  <c r="D665" i="6"/>
  <c r="D450" i="6"/>
  <c r="D718" i="6"/>
  <c r="D164" i="6"/>
  <c r="D248" i="6"/>
  <c r="D345" i="6"/>
  <c r="D8" i="6"/>
  <c r="D110" i="6"/>
  <c r="D341" i="6"/>
  <c r="D666" i="6"/>
  <c r="D667" i="6"/>
  <c r="D274" i="6"/>
  <c r="D15" i="6"/>
  <c r="D34" i="6"/>
  <c r="D389" i="6"/>
  <c r="D457" i="6"/>
  <c r="D370" i="6"/>
  <c r="D573" i="6"/>
  <c r="D460" i="6"/>
  <c r="D147" i="6"/>
  <c r="D170" i="6"/>
  <c r="D19" i="6"/>
  <c r="D265" i="6"/>
  <c r="D601" i="6"/>
  <c r="D83" i="6"/>
  <c r="D225" i="6"/>
  <c r="D314" i="6"/>
  <c r="D152" i="6"/>
  <c r="D668" i="6"/>
  <c r="D24" i="6"/>
  <c r="D145" i="6"/>
  <c r="D40" i="6"/>
  <c r="D397" i="6"/>
  <c r="D543" i="6"/>
  <c r="D166" i="6"/>
  <c r="D669" i="6"/>
  <c r="D176" i="6"/>
  <c r="D11" i="6"/>
  <c r="D544" i="6"/>
  <c r="D719" i="6"/>
  <c r="D670" i="6"/>
  <c r="D671" i="6"/>
  <c r="D258" i="6"/>
  <c r="D514" i="6"/>
  <c r="D346" i="6"/>
  <c r="D392" i="6"/>
  <c r="D720" i="6"/>
  <c r="D138" i="6"/>
  <c r="D474" i="6"/>
  <c r="D395" i="6"/>
  <c r="D444" i="6"/>
  <c r="D23" i="6"/>
  <c r="D307" i="6"/>
  <c r="D333" i="6"/>
  <c r="D602" i="6"/>
  <c r="D331" i="6"/>
  <c r="D196" i="6"/>
  <c r="D106" i="6"/>
  <c r="D231" i="6"/>
  <c r="D382" i="6"/>
  <c r="D132" i="6"/>
  <c r="D554" i="6"/>
  <c r="D291" i="6"/>
  <c r="D335" i="6"/>
  <c r="D318" i="6"/>
  <c r="D89" i="6"/>
  <c r="D672" i="6"/>
  <c r="D399" i="6"/>
  <c r="D53" i="6"/>
  <c r="D117" i="6"/>
  <c r="D421" i="6"/>
  <c r="D673" i="6"/>
  <c r="D426" i="6"/>
  <c r="D171" i="6"/>
  <c r="D393" i="6"/>
  <c r="D428" i="6"/>
  <c r="D297" i="6"/>
  <c r="D241" i="6"/>
  <c r="D332" i="6"/>
  <c r="D721" i="6"/>
  <c r="D458" i="6"/>
  <c r="D68" i="6"/>
  <c r="D193" i="6"/>
  <c r="D140" i="6"/>
  <c r="D371" i="6"/>
  <c r="D451" i="6"/>
  <c r="D674" i="6"/>
  <c r="D186" i="6"/>
  <c r="D120" i="6"/>
  <c r="D323" i="6"/>
  <c r="D722" i="6"/>
  <c r="D372" i="6"/>
  <c r="D340" i="6"/>
  <c r="D203" i="6"/>
  <c r="D226" i="6"/>
  <c r="D503" i="6"/>
  <c r="D373" i="6"/>
  <c r="D245" i="6"/>
  <c r="D438" i="6"/>
  <c r="D423" i="6"/>
  <c r="D96" i="6"/>
  <c r="D374" i="6"/>
  <c r="D675" i="6"/>
  <c r="D212" i="6"/>
  <c r="D255" i="6"/>
  <c r="D85" i="6"/>
  <c r="D603" i="6"/>
  <c r="D46" i="6"/>
  <c r="D4" i="6"/>
  <c r="D264" i="6"/>
  <c r="D723" i="6"/>
  <c r="D191" i="6"/>
  <c r="D574" i="6"/>
  <c r="D282" i="6"/>
  <c r="D200" i="6"/>
  <c r="D427" i="6"/>
  <c r="D204" i="6"/>
  <c r="D326" i="6"/>
  <c r="D676" i="6"/>
  <c r="D242" i="6"/>
  <c r="D677" i="6"/>
  <c r="D375" i="6"/>
  <c r="D692" i="6"/>
  <c r="D149" i="6"/>
  <c r="D575" i="6"/>
  <c r="D390" i="6"/>
  <c r="D678" i="6"/>
  <c r="D679" i="6"/>
  <c r="D545" i="6"/>
  <c r="D336" i="6"/>
  <c r="D504" i="6"/>
  <c r="D440" i="6"/>
  <c r="D604" i="6"/>
  <c r="D680" i="6"/>
  <c r="D376" i="6"/>
  <c r="D469" i="6"/>
  <c r="D724" i="6"/>
  <c r="D576" i="6"/>
  <c r="D2" i="6"/>
  <c r="D101" i="6"/>
  <c r="D10" i="6"/>
  <c r="D292" i="6"/>
  <c r="D546" i="6"/>
  <c r="D201" i="6"/>
  <c r="D66" i="6"/>
  <c r="D253" i="6"/>
  <c r="D113" i="6"/>
  <c r="D146" i="6"/>
  <c r="D547" i="6"/>
  <c r="D577" i="6"/>
  <c r="D459" i="6"/>
  <c r="D301" i="6"/>
  <c r="D175" i="6"/>
  <c r="D379" i="6"/>
  <c r="D378" i="6"/>
  <c r="D228" i="6"/>
  <c r="D465" i="6"/>
  <c r="D725" i="6"/>
  <c r="D578" i="6"/>
  <c r="D194" i="6"/>
  <c r="D14" i="6"/>
  <c r="D93" i="6"/>
  <c r="D505" i="6"/>
  <c r="D380" i="6"/>
  <c r="D470" i="6"/>
  <c r="D252" i="6"/>
  <c r="D681" i="6"/>
  <c r="D682" i="6"/>
  <c r="D50" i="6"/>
  <c r="D476" i="6"/>
  <c r="D60" i="6"/>
  <c r="D506" i="6"/>
  <c r="D683" i="6"/>
  <c r="D377" i="6"/>
  <c r="D684" i="6"/>
  <c r="D174" i="6"/>
  <c r="D693" i="6"/>
  <c r="D579" i="6"/>
  <c r="D86" i="6"/>
  <c r="D30" i="6"/>
  <c r="D726" i="6"/>
  <c r="D223" i="6"/>
  <c r="D280" i="6"/>
  <c r="D286" i="6"/>
  <c r="D685" i="6"/>
  <c r="D507" i="6"/>
  <c r="D88" i="6"/>
  <c r="D97" i="6"/>
  <c r="D129" i="6"/>
  <c r="Q511" i="7" l="1"/>
  <c r="Q133" i="7"/>
  <c r="R637" i="7"/>
  <c r="R652" i="7"/>
  <c r="Q165" i="7"/>
  <c r="R447" i="7"/>
  <c r="Q457" i="7"/>
  <c r="Q7" i="7"/>
  <c r="R340" i="7"/>
  <c r="Q493" i="7"/>
  <c r="R68" i="7"/>
  <c r="Q121" i="7"/>
  <c r="R15" i="7"/>
  <c r="R377" i="7"/>
  <c r="R595" i="7"/>
  <c r="S151" i="7"/>
  <c r="S449" i="7"/>
  <c r="S161" i="7"/>
  <c r="S367" i="7"/>
  <c r="Q277" i="7"/>
  <c r="R129" i="7"/>
  <c r="R247" i="7"/>
  <c r="R121" i="7"/>
  <c r="R619" i="7"/>
  <c r="R19" i="7"/>
  <c r="R327" i="7"/>
  <c r="R536" i="7"/>
  <c r="R6" i="7"/>
  <c r="R234" i="7"/>
  <c r="Q595" i="7"/>
  <c r="R231" i="7"/>
  <c r="S159" i="7"/>
  <c r="S469" i="7"/>
  <c r="Q44" i="7"/>
  <c r="S272" i="7"/>
  <c r="R442" i="7"/>
  <c r="S474" i="7"/>
  <c r="S81" i="7"/>
  <c r="S163" i="7"/>
  <c r="Q86" i="7"/>
  <c r="S359" i="7"/>
  <c r="Q214" i="7"/>
  <c r="R456" i="7"/>
  <c r="R67" i="7"/>
  <c r="Q550" i="7"/>
  <c r="R392" i="7"/>
  <c r="R109" i="7"/>
  <c r="Q54" i="7"/>
  <c r="R277" i="7"/>
  <c r="Q320" i="7"/>
  <c r="R196" i="7"/>
  <c r="Q530" i="7"/>
  <c r="R531" i="7"/>
  <c r="Q336" i="7"/>
  <c r="Q350" i="7"/>
  <c r="R480" i="7"/>
  <c r="Q222" i="7"/>
  <c r="Q363" i="7"/>
  <c r="Q503" i="7"/>
  <c r="Q297" i="7"/>
  <c r="Q513" i="7"/>
  <c r="Q289" i="7"/>
  <c r="Q204" i="7"/>
  <c r="Q390" i="7"/>
  <c r="Q180" i="7"/>
  <c r="Q307" i="7"/>
  <c r="Q552" i="7"/>
  <c r="Q177" i="7"/>
  <c r="Q563" i="7"/>
  <c r="Q655" i="7"/>
  <c r="Q141" i="7"/>
  <c r="Q108" i="7"/>
  <c r="Q585" i="7"/>
  <c r="Q590" i="7"/>
  <c r="Q597" i="7"/>
  <c r="Q342" i="7"/>
  <c r="Q528" i="7"/>
  <c r="Q553" i="7"/>
  <c r="Q230" i="7"/>
  <c r="R86" i="7"/>
  <c r="R591" i="7"/>
  <c r="Q413" i="7"/>
  <c r="Q651" i="7"/>
  <c r="Q237" i="7"/>
  <c r="Q391" i="7"/>
  <c r="R551" i="7"/>
  <c r="Q558" i="7"/>
  <c r="R558" i="7"/>
  <c r="Q568" i="7"/>
  <c r="Q570" i="7"/>
  <c r="Q118" i="7"/>
  <c r="Q630" i="7"/>
  <c r="Q381" i="7"/>
  <c r="Q456" i="7"/>
  <c r="Q229" i="7"/>
  <c r="Q397" i="7"/>
  <c r="Q15" i="7"/>
  <c r="Q65" i="7"/>
  <c r="R571" i="7"/>
  <c r="Q246" i="7"/>
  <c r="Q356" i="7"/>
  <c r="R450" i="7"/>
  <c r="R524" i="7"/>
  <c r="R348" i="7"/>
  <c r="Q591" i="7"/>
  <c r="R283" i="7"/>
  <c r="Q67" i="7"/>
  <c r="R639" i="7"/>
  <c r="Q247" i="7"/>
  <c r="R305" i="7"/>
  <c r="Q226" i="7"/>
  <c r="S388" i="7"/>
  <c r="S5" i="7"/>
  <c r="S451" i="7"/>
  <c r="S110" i="7"/>
  <c r="S171" i="7"/>
  <c r="S216" i="7"/>
  <c r="S74" i="7"/>
  <c r="S512" i="7"/>
  <c r="S645" i="7"/>
  <c r="S541" i="7"/>
  <c r="S405" i="7"/>
  <c r="S183" i="7"/>
  <c r="S472" i="7"/>
  <c r="S479" i="7"/>
  <c r="S154" i="7"/>
  <c r="S309" i="7"/>
  <c r="S134" i="7"/>
  <c r="S491" i="7"/>
  <c r="S425" i="7"/>
  <c r="S632" i="7"/>
  <c r="S369" i="7"/>
  <c r="S410" i="7"/>
  <c r="S522" i="7"/>
  <c r="S648" i="7"/>
  <c r="S535" i="7"/>
  <c r="S281" i="7"/>
  <c r="S130" i="7"/>
  <c r="S582" i="7"/>
  <c r="S416" i="7"/>
  <c r="S615" i="7"/>
  <c r="S300" i="7"/>
  <c r="S210" i="7"/>
  <c r="S466" i="7"/>
  <c r="S243" i="7"/>
  <c r="R294" i="7"/>
  <c r="S406" i="7"/>
  <c r="S514" i="7"/>
  <c r="S414" i="7"/>
  <c r="S131" i="7"/>
  <c r="S70" i="7"/>
  <c r="S542" i="7"/>
  <c r="S209" i="7"/>
  <c r="S126" i="7"/>
  <c r="S258" i="7"/>
  <c r="S598" i="7"/>
  <c r="S248" i="7"/>
  <c r="Q496" i="7"/>
  <c r="R593" i="7"/>
  <c r="Q182" i="7"/>
  <c r="R589" i="7"/>
  <c r="R354" i="7"/>
  <c r="S435" i="7"/>
  <c r="S113" i="7"/>
  <c r="S476" i="7"/>
  <c r="S10" i="7"/>
  <c r="Q438" i="7"/>
  <c r="Q242" i="7"/>
  <c r="S33" i="7"/>
  <c r="S148" i="7"/>
  <c r="Q481" i="7"/>
  <c r="R343" i="7"/>
  <c r="R105" i="7"/>
  <c r="R529" i="7"/>
  <c r="R600" i="7"/>
  <c r="Q529" i="7"/>
  <c r="Q6" i="7"/>
  <c r="R93" i="7"/>
  <c r="R152" i="7"/>
  <c r="R120" i="7"/>
  <c r="R404" i="7"/>
  <c r="S620" i="7"/>
  <c r="S445" i="7"/>
  <c r="S43" i="7"/>
  <c r="S178" i="7"/>
  <c r="R421" i="7"/>
  <c r="R275" i="7"/>
  <c r="R431" i="7"/>
  <c r="S432" i="7"/>
  <c r="S436" i="7"/>
  <c r="S457" i="7"/>
  <c r="Q527" i="7"/>
  <c r="R506" i="7"/>
  <c r="S78" i="7"/>
  <c r="S310" i="7"/>
  <c r="R40" i="7"/>
  <c r="R649" i="7"/>
  <c r="R539" i="7"/>
  <c r="R351" i="7"/>
  <c r="R245" i="7"/>
  <c r="S572" i="7"/>
  <c r="R252" i="7"/>
  <c r="S200" i="7"/>
  <c r="S8" i="7"/>
  <c r="S383" i="7"/>
  <c r="S72" i="7"/>
  <c r="S599" i="7"/>
  <c r="R47" i="7"/>
  <c r="S82" i="7"/>
  <c r="S77" i="7"/>
  <c r="R312" i="7"/>
  <c r="S338" i="7"/>
  <c r="S179" i="7"/>
  <c r="S518" i="7"/>
  <c r="S240" i="7"/>
  <c r="S207" i="7"/>
  <c r="S69" i="7"/>
  <c r="R209" i="7"/>
  <c r="S549" i="7"/>
  <c r="R233" i="7"/>
  <c r="S562" i="7"/>
  <c r="S274" i="7"/>
  <c r="S567" i="7"/>
  <c r="S352" i="7"/>
  <c r="S627" i="7"/>
  <c r="S302" i="7"/>
  <c r="S26" i="7"/>
  <c r="S124" i="7"/>
  <c r="S22" i="7"/>
  <c r="S596" i="7"/>
  <c r="R140" i="7"/>
  <c r="R155" i="7"/>
  <c r="S375" i="7"/>
  <c r="S53" i="7"/>
  <c r="S206" i="7"/>
  <c r="R614" i="7"/>
  <c r="R176" i="7"/>
  <c r="R94" i="7"/>
  <c r="R391" i="7"/>
  <c r="S554" i="7"/>
  <c r="R128" i="7"/>
  <c r="R374" i="7"/>
  <c r="R286" i="7"/>
  <c r="R102" i="7"/>
  <c r="S574" i="7"/>
  <c r="S575" i="7"/>
  <c r="S328" i="7"/>
  <c r="S577" i="7"/>
  <c r="R605" i="7"/>
  <c r="S293" i="7"/>
  <c r="R308" i="7"/>
  <c r="Q202" i="7"/>
  <c r="Q75" i="7"/>
  <c r="R153" i="7"/>
  <c r="Q639" i="7"/>
  <c r="Q334" i="7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80" i="6"/>
  <c r="P380" i="6"/>
  <c r="G228" i="6"/>
  <c r="P228" i="6"/>
  <c r="K506" i="6"/>
  <c r="J506" i="6"/>
  <c r="K194" i="6"/>
  <c r="J194" i="6"/>
  <c r="G194" i="6"/>
  <c r="K146" i="6"/>
  <c r="J146" i="6"/>
  <c r="K469" i="6"/>
  <c r="J469" i="6"/>
  <c r="G469" i="6"/>
  <c r="K149" i="6"/>
  <c r="J149" i="6"/>
  <c r="G149" i="6"/>
  <c r="K191" i="6"/>
  <c r="J191" i="6"/>
  <c r="G191" i="6"/>
  <c r="K423" i="6"/>
  <c r="J423" i="6"/>
  <c r="G423" i="6"/>
  <c r="K186" i="6"/>
  <c r="J186" i="6"/>
  <c r="G186" i="6"/>
  <c r="K428" i="6"/>
  <c r="J428" i="6"/>
  <c r="G428" i="6"/>
  <c r="K335" i="6"/>
  <c r="J335" i="6"/>
  <c r="G335" i="6"/>
  <c r="K23" i="6"/>
  <c r="J23" i="6"/>
  <c r="G23" i="6"/>
  <c r="K719" i="6"/>
  <c r="J719" i="6"/>
  <c r="G719" i="6"/>
  <c r="K152" i="6"/>
  <c r="J152" i="6"/>
  <c r="G152" i="6"/>
  <c r="K457" i="6"/>
  <c r="J457" i="6"/>
  <c r="G457" i="6"/>
  <c r="K164" i="6"/>
  <c r="J164" i="6"/>
  <c r="G164" i="6"/>
  <c r="K208" i="6"/>
  <c r="J208" i="6"/>
  <c r="G208" i="6"/>
  <c r="K541" i="6"/>
  <c r="J541" i="6"/>
  <c r="G541" i="6"/>
  <c r="K381" i="6"/>
  <c r="J381" i="6"/>
  <c r="G381" i="6"/>
  <c r="K597" i="6"/>
  <c r="J597" i="6"/>
  <c r="G597" i="6"/>
  <c r="K499" i="6"/>
  <c r="J499" i="6"/>
  <c r="G499" i="6"/>
  <c r="K55" i="6"/>
  <c r="J55" i="6"/>
  <c r="G55" i="6"/>
  <c r="K644" i="6"/>
  <c r="J644" i="6"/>
  <c r="G644" i="6"/>
  <c r="K165" i="6"/>
  <c r="J165" i="6"/>
  <c r="G165" i="6"/>
  <c r="K312" i="6"/>
  <c r="J312" i="6"/>
  <c r="G312" i="6"/>
  <c r="K640" i="6"/>
  <c r="J640" i="6"/>
  <c r="G640" i="6"/>
  <c r="K710" i="6"/>
  <c r="J710" i="6"/>
  <c r="G710" i="6"/>
  <c r="K91" i="6"/>
  <c r="J91" i="6"/>
  <c r="G91" i="6"/>
  <c r="K635" i="6"/>
  <c r="J635" i="6"/>
  <c r="G635" i="6"/>
  <c r="K198" i="6"/>
  <c r="J198" i="6"/>
  <c r="G198" i="6"/>
  <c r="K213" i="6"/>
  <c r="J213" i="6"/>
  <c r="G213" i="6"/>
  <c r="K32" i="6"/>
  <c r="J32" i="6"/>
  <c r="G32" i="6"/>
  <c r="K580" i="6"/>
  <c r="J580" i="6"/>
  <c r="G580" i="6"/>
  <c r="K581" i="6"/>
  <c r="J581" i="6"/>
  <c r="G581" i="6"/>
  <c r="K706" i="6"/>
  <c r="J706" i="6"/>
  <c r="G706" i="6"/>
  <c r="K529" i="6"/>
  <c r="J529" i="6"/>
  <c r="G529" i="6"/>
  <c r="K44" i="6"/>
  <c r="J44" i="6"/>
  <c r="G44" i="6"/>
  <c r="K690" i="6"/>
  <c r="J690" i="6"/>
  <c r="G690" i="6"/>
  <c r="K625" i="6"/>
  <c r="J625" i="6"/>
  <c r="G625" i="6"/>
  <c r="K623" i="6"/>
  <c r="J623" i="6"/>
  <c r="G623" i="6"/>
  <c r="K261" i="6"/>
  <c r="J261" i="6"/>
  <c r="G261" i="6"/>
  <c r="K195" i="6"/>
  <c r="J195" i="6"/>
  <c r="G195" i="6"/>
  <c r="K271" i="6"/>
  <c r="J271" i="6"/>
  <c r="G271" i="6"/>
  <c r="K620" i="6"/>
  <c r="J620" i="6"/>
  <c r="G620" i="6"/>
  <c r="K217" i="6"/>
  <c r="J217" i="6"/>
  <c r="G217" i="6"/>
  <c r="K92" i="6"/>
  <c r="J92" i="6"/>
  <c r="G92" i="6"/>
  <c r="K559" i="6"/>
  <c r="J559" i="6"/>
  <c r="G559" i="6"/>
  <c r="K51" i="6"/>
  <c r="J51" i="6"/>
  <c r="G51" i="6"/>
  <c r="K148" i="6"/>
  <c r="J148" i="6"/>
  <c r="G148" i="6"/>
  <c r="K697" i="6"/>
  <c r="J697" i="6"/>
  <c r="G697" i="6"/>
  <c r="K185" i="6"/>
  <c r="J185" i="6"/>
  <c r="G185" i="6"/>
  <c r="K240" i="6"/>
  <c r="J240" i="6"/>
  <c r="G240" i="6"/>
  <c r="K350" i="6"/>
  <c r="J350" i="6"/>
  <c r="G350" i="6"/>
  <c r="K349" i="6"/>
  <c r="J349" i="6"/>
  <c r="G349" i="6"/>
  <c r="K482" i="6"/>
  <c r="J482" i="6"/>
  <c r="G482" i="6"/>
  <c r="K6" i="6"/>
  <c r="J6" i="6"/>
  <c r="G6" i="6"/>
  <c r="K303" i="6"/>
  <c r="J303" i="6"/>
  <c r="G303" i="6"/>
  <c r="K316" i="6"/>
  <c r="J316" i="6"/>
  <c r="G316" i="6"/>
  <c r="K142" i="6"/>
  <c r="J142" i="6"/>
  <c r="G142" i="6"/>
  <c r="K109" i="6"/>
  <c r="J109" i="6"/>
  <c r="G109" i="6"/>
  <c r="K472" i="6"/>
  <c r="J472" i="6"/>
  <c r="G472" i="6"/>
  <c r="K153" i="6"/>
  <c r="J153" i="6"/>
  <c r="G153" i="6"/>
  <c r="K97" i="6"/>
  <c r="J97" i="6"/>
  <c r="K30" i="6"/>
  <c r="J30" i="6"/>
  <c r="K682" i="6"/>
  <c r="J682" i="6"/>
  <c r="G682" i="6"/>
  <c r="K228" i="6"/>
  <c r="J228" i="6"/>
  <c r="K201" i="6"/>
  <c r="J201" i="6"/>
  <c r="G201" i="6"/>
  <c r="K440" i="6"/>
  <c r="J440" i="6"/>
  <c r="G440" i="6"/>
  <c r="K242" i="6"/>
  <c r="J242" i="6"/>
  <c r="G242" i="6"/>
  <c r="K46" i="6"/>
  <c r="J46" i="6"/>
  <c r="G46" i="6"/>
  <c r="K503" i="6"/>
  <c r="J503" i="6"/>
  <c r="G503" i="6"/>
  <c r="K140" i="6"/>
  <c r="J140" i="6"/>
  <c r="G140" i="6"/>
  <c r="K673" i="6"/>
  <c r="J673" i="6"/>
  <c r="G673" i="6"/>
  <c r="K382" i="6"/>
  <c r="J382" i="6"/>
  <c r="G382" i="6"/>
  <c r="K138" i="6"/>
  <c r="J138" i="6"/>
  <c r="G138" i="6"/>
  <c r="K669" i="6"/>
  <c r="J669" i="6"/>
  <c r="G669" i="6"/>
  <c r="K601" i="6"/>
  <c r="J601" i="6"/>
  <c r="G601" i="6"/>
  <c r="K274" i="6"/>
  <c r="J274" i="6"/>
  <c r="G274" i="6"/>
  <c r="K224" i="6"/>
  <c r="J224" i="6"/>
  <c r="G224" i="6"/>
  <c r="K65" i="6"/>
  <c r="J65" i="6"/>
  <c r="G65" i="6"/>
  <c r="K406" i="6"/>
  <c r="J406" i="6"/>
  <c r="G406" i="6"/>
  <c r="K310" i="6"/>
  <c r="J310" i="6"/>
  <c r="G310" i="6"/>
  <c r="K412" i="6"/>
  <c r="J412" i="6"/>
  <c r="G412" i="6"/>
  <c r="K436" i="6"/>
  <c r="J436" i="6"/>
  <c r="G436" i="6"/>
  <c r="K716" i="6"/>
  <c r="J716" i="6"/>
  <c r="G716" i="6"/>
  <c r="K654" i="6"/>
  <c r="J654" i="6"/>
  <c r="G654" i="6"/>
  <c r="K114" i="6"/>
  <c r="J114" i="6"/>
  <c r="G114" i="6"/>
  <c r="K500" i="6"/>
  <c r="J500" i="6"/>
  <c r="G500" i="6"/>
  <c r="K538" i="6"/>
  <c r="J538" i="6"/>
  <c r="G538" i="6"/>
  <c r="K645" i="6"/>
  <c r="J645" i="6"/>
  <c r="G645" i="6"/>
  <c r="K713" i="6"/>
  <c r="J713" i="6"/>
  <c r="G713" i="6"/>
  <c r="K103" i="6"/>
  <c r="J103" i="6"/>
  <c r="G103" i="6"/>
  <c r="K342" i="6"/>
  <c r="J342" i="6"/>
  <c r="G342" i="6"/>
  <c r="K494" i="6"/>
  <c r="J494" i="6"/>
  <c r="G494" i="6"/>
  <c r="K636" i="6"/>
  <c r="J636" i="6"/>
  <c r="G636" i="6"/>
  <c r="K492" i="6"/>
  <c r="J492" i="6"/>
  <c r="G492" i="6"/>
  <c r="K567" i="6"/>
  <c r="J567" i="6"/>
  <c r="G567" i="6"/>
  <c r="K632" i="6"/>
  <c r="J632" i="6"/>
  <c r="G632" i="6"/>
  <c r="K630" i="6"/>
  <c r="J630" i="6"/>
  <c r="G630" i="6"/>
  <c r="K628" i="6"/>
  <c r="J628" i="6"/>
  <c r="G628" i="6"/>
  <c r="K159" i="6"/>
  <c r="J159" i="6"/>
  <c r="G159" i="6"/>
  <c r="K293" i="6"/>
  <c r="J293" i="6"/>
  <c r="G293" i="6"/>
  <c r="K564" i="6"/>
  <c r="J564" i="6"/>
  <c r="G564" i="6"/>
  <c r="K402" i="6"/>
  <c r="J402" i="6"/>
  <c r="G402" i="6"/>
  <c r="K487" i="6"/>
  <c r="J487" i="6"/>
  <c r="G487" i="6"/>
  <c r="K515" i="6"/>
  <c r="J515" i="6"/>
  <c r="G515" i="6"/>
  <c r="K352" i="6"/>
  <c r="J352" i="6"/>
  <c r="G352" i="6"/>
  <c r="K398" i="6"/>
  <c r="J398" i="6"/>
  <c r="G398" i="6"/>
  <c r="K387" i="6"/>
  <c r="J387" i="6"/>
  <c r="G387" i="6"/>
  <c r="K485" i="6"/>
  <c r="J485" i="6"/>
  <c r="G485" i="6"/>
  <c r="K235" i="6"/>
  <c r="J235" i="6"/>
  <c r="G235" i="6"/>
  <c r="K619" i="6"/>
  <c r="J619" i="6"/>
  <c r="G619" i="6"/>
  <c r="K243" i="6"/>
  <c r="J243" i="6"/>
  <c r="G243" i="6"/>
  <c r="K74" i="6"/>
  <c r="J74" i="6"/>
  <c r="G74" i="6"/>
  <c r="K209" i="6"/>
  <c r="J209" i="6"/>
  <c r="G209" i="6"/>
  <c r="K615" i="6"/>
  <c r="J615" i="6"/>
  <c r="G615" i="6"/>
  <c r="K180" i="6"/>
  <c r="J180" i="6"/>
  <c r="G180" i="6"/>
  <c r="K246" i="6"/>
  <c r="J246" i="6"/>
  <c r="G246" i="6"/>
  <c r="K519" i="6"/>
  <c r="J519" i="6"/>
  <c r="G519" i="6"/>
  <c r="G506" i="6"/>
  <c r="K286" i="6"/>
  <c r="J286" i="6"/>
  <c r="G286" i="6"/>
  <c r="K174" i="6"/>
  <c r="J174" i="6"/>
  <c r="G174" i="6"/>
  <c r="K380" i="6"/>
  <c r="J380" i="6"/>
  <c r="K301" i="6"/>
  <c r="J301" i="6"/>
  <c r="G301" i="6"/>
  <c r="K101" i="6"/>
  <c r="J101" i="6"/>
  <c r="G101" i="6"/>
  <c r="K679" i="6"/>
  <c r="J679" i="6"/>
  <c r="G679" i="6"/>
  <c r="K427" i="6"/>
  <c r="J427" i="6"/>
  <c r="G427" i="6"/>
  <c r="K212" i="6"/>
  <c r="J212" i="6"/>
  <c r="G212" i="6"/>
  <c r="K372" i="6"/>
  <c r="J372" i="6"/>
  <c r="G372" i="6"/>
  <c r="K721" i="6"/>
  <c r="J721" i="6"/>
  <c r="G721" i="6"/>
  <c r="K399" i="6"/>
  <c r="J399" i="6"/>
  <c r="G399" i="6"/>
  <c r="K331" i="6"/>
  <c r="J331" i="6"/>
  <c r="G331" i="6"/>
  <c r="K514" i="6"/>
  <c r="J514" i="6"/>
  <c r="G514" i="6"/>
  <c r="K40" i="6"/>
  <c r="J40" i="6"/>
  <c r="G40" i="6"/>
  <c r="K147" i="6"/>
  <c r="J147" i="6"/>
  <c r="G147" i="6"/>
  <c r="K110" i="6"/>
  <c r="J110" i="6"/>
  <c r="G110" i="6"/>
  <c r="K184" i="6"/>
  <c r="J184" i="6"/>
  <c r="G184" i="6"/>
  <c r="K141" i="6"/>
  <c r="J141" i="6"/>
  <c r="G141" i="6"/>
  <c r="K368" i="6"/>
  <c r="J368" i="6"/>
  <c r="G368" i="6"/>
  <c r="K155" i="6"/>
  <c r="J155" i="6"/>
  <c r="G155" i="6"/>
  <c r="K598" i="6"/>
  <c r="J598" i="6"/>
  <c r="G598" i="6"/>
  <c r="K572" i="6"/>
  <c r="J572" i="6"/>
  <c r="G572" i="6"/>
  <c r="K77" i="6"/>
  <c r="J77" i="6"/>
  <c r="G77" i="6"/>
  <c r="K105" i="6"/>
  <c r="J105" i="6"/>
  <c r="G105" i="6"/>
  <c r="K136" i="6"/>
  <c r="J136" i="6"/>
  <c r="G136" i="6"/>
  <c r="K70" i="6"/>
  <c r="J70" i="6"/>
  <c r="G70" i="6"/>
  <c r="K7" i="6"/>
  <c r="J7" i="6"/>
  <c r="G7" i="6"/>
  <c r="K647" i="6"/>
  <c r="J647" i="6"/>
  <c r="G647" i="6"/>
  <c r="K290" i="6"/>
  <c r="J290" i="6"/>
  <c r="G290" i="6"/>
  <c r="K48" i="6"/>
  <c r="J48" i="6"/>
  <c r="G48" i="6"/>
  <c r="K161" i="6"/>
  <c r="J161" i="6"/>
  <c r="G161" i="6"/>
  <c r="K214" i="6"/>
  <c r="J214" i="6"/>
  <c r="G214" i="6"/>
  <c r="K536" i="6"/>
  <c r="J536" i="6"/>
  <c r="G536" i="6"/>
  <c r="K262" i="6"/>
  <c r="J262" i="6"/>
  <c r="G262" i="6"/>
  <c r="K330" i="6"/>
  <c r="J330" i="6"/>
  <c r="G330" i="6"/>
  <c r="K391" i="6"/>
  <c r="J391" i="6"/>
  <c r="G391" i="6"/>
  <c r="K533" i="6"/>
  <c r="J533" i="6"/>
  <c r="G533" i="6"/>
  <c r="K413" i="6"/>
  <c r="J413" i="6"/>
  <c r="G413" i="6"/>
  <c r="K232" i="6"/>
  <c r="J232" i="6"/>
  <c r="G232" i="6"/>
  <c r="K49" i="6"/>
  <c r="J49" i="6"/>
  <c r="G49" i="6"/>
  <c r="K592" i="6"/>
  <c r="J592" i="6"/>
  <c r="G592" i="6"/>
  <c r="K178" i="6"/>
  <c r="J178" i="6"/>
  <c r="G178" i="6"/>
  <c r="K69" i="6"/>
  <c r="J69" i="6"/>
  <c r="G69" i="6"/>
  <c r="K162" i="6"/>
  <c r="J162" i="6"/>
  <c r="G162" i="6"/>
  <c r="K299" i="6"/>
  <c r="J299" i="6"/>
  <c r="G299" i="6"/>
  <c r="K260" i="6"/>
  <c r="J260" i="6"/>
  <c r="G260" i="6"/>
  <c r="K320" i="6"/>
  <c r="J320" i="6"/>
  <c r="G320" i="6"/>
  <c r="K327" i="6"/>
  <c r="J327" i="6"/>
  <c r="G327" i="6"/>
  <c r="K701" i="6"/>
  <c r="J701" i="6"/>
  <c r="G701" i="6"/>
  <c r="K111" i="6"/>
  <c r="J111" i="6"/>
  <c r="G111" i="6"/>
  <c r="K263" i="6"/>
  <c r="J263" i="6"/>
  <c r="G263" i="6"/>
  <c r="K698" i="6"/>
  <c r="J698" i="6"/>
  <c r="G698" i="6"/>
  <c r="K616" i="6"/>
  <c r="J616" i="6"/>
  <c r="G616" i="6"/>
  <c r="K453" i="6"/>
  <c r="J453" i="6"/>
  <c r="G453" i="6"/>
  <c r="K82" i="6"/>
  <c r="J82" i="6"/>
  <c r="G82" i="6"/>
  <c r="K477" i="6"/>
  <c r="J477" i="6"/>
  <c r="G477" i="6"/>
  <c r="K471" i="6"/>
  <c r="J471" i="6"/>
  <c r="G471" i="6"/>
  <c r="K158" i="6"/>
  <c r="J158" i="6"/>
  <c r="G158" i="6"/>
  <c r="K695" i="6"/>
  <c r="J695" i="6"/>
  <c r="G695" i="6"/>
  <c r="K694" i="6"/>
  <c r="J694" i="6"/>
  <c r="G694" i="6"/>
  <c r="K433" i="6"/>
  <c r="J433" i="6"/>
  <c r="G433" i="6"/>
  <c r="K128" i="6"/>
  <c r="J128" i="6"/>
  <c r="G128" i="6"/>
  <c r="K517" i="6"/>
  <c r="J517" i="6"/>
  <c r="G517" i="6"/>
  <c r="G97" i="6"/>
  <c r="G30" i="6"/>
  <c r="G146" i="6"/>
  <c r="K507" i="6"/>
  <c r="J507" i="6"/>
  <c r="K579" i="6"/>
  <c r="J579" i="6"/>
  <c r="K476" i="6"/>
  <c r="J476" i="6"/>
  <c r="K93" i="6"/>
  <c r="J93" i="6"/>
  <c r="K379" i="6"/>
  <c r="J379" i="6"/>
  <c r="K253" i="6"/>
  <c r="J253" i="6"/>
  <c r="K576" i="6"/>
  <c r="J576" i="6"/>
  <c r="K336" i="6"/>
  <c r="J336" i="6"/>
  <c r="K375" i="6"/>
  <c r="J375" i="6"/>
  <c r="K282" i="6"/>
  <c r="J282" i="6"/>
  <c r="K85" i="6"/>
  <c r="J85" i="6"/>
  <c r="K245" i="6"/>
  <c r="J245" i="6"/>
  <c r="K323" i="6"/>
  <c r="J323" i="6"/>
  <c r="K68" i="6"/>
  <c r="J68" i="6"/>
  <c r="K171" i="6"/>
  <c r="J171" i="6"/>
  <c r="K89" i="6"/>
  <c r="J89" i="6"/>
  <c r="K106" i="6"/>
  <c r="J106" i="6"/>
  <c r="K395" i="6"/>
  <c r="J395" i="6"/>
  <c r="K671" i="6"/>
  <c r="J671" i="6"/>
  <c r="K543" i="6"/>
  <c r="J543" i="6"/>
  <c r="K225" i="6"/>
  <c r="J225" i="6"/>
  <c r="K573" i="6"/>
  <c r="J573" i="6"/>
  <c r="K666" i="6"/>
  <c r="J666" i="6"/>
  <c r="K450" i="6"/>
  <c r="J450" i="6"/>
  <c r="K663" i="6"/>
  <c r="J663" i="6"/>
  <c r="K429" i="6"/>
  <c r="J429" i="6"/>
  <c r="K298" i="6"/>
  <c r="J298" i="6"/>
  <c r="K36" i="6"/>
  <c r="J36" i="6"/>
  <c r="K447" i="6"/>
  <c r="J447" i="6"/>
  <c r="K657" i="6"/>
  <c r="J657" i="6"/>
  <c r="K656" i="6"/>
  <c r="J656" i="6"/>
  <c r="K216" i="6"/>
  <c r="J216" i="6"/>
  <c r="K388" i="6"/>
  <c r="J388" i="6"/>
  <c r="K715" i="6"/>
  <c r="J715" i="6"/>
  <c r="K95" i="6"/>
  <c r="J95" i="6"/>
  <c r="K570" i="6"/>
  <c r="J570" i="6"/>
  <c r="K475" i="6"/>
  <c r="J475" i="6"/>
  <c r="K400" i="6"/>
  <c r="J400" i="6"/>
  <c r="K17" i="6"/>
  <c r="J17" i="6"/>
  <c r="K362" i="6"/>
  <c r="J362" i="6"/>
  <c r="K329" i="6"/>
  <c r="J329" i="6"/>
  <c r="K537" i="6"/>
  <c r="J537" i="6"/>
  <c r="K223" i="6"/>
  <c r="J223" i="6"/>
  <c r="K377" i="6"/>
  <c r="J377" i="6"/>
  <c r="K252" i="6"/>
  <c r="J252" i="6"/>
  <c r="K725" i="6"/>
  <c r="J725" i="6"/>
  <c r="K577" i="6"/>
  <c r="J577" i="6"/>
  <c r="K292" i="6"/>
  <c r="J292" i="6"/>
  <c r="K680" i="6"/>
  <c r="J680" i="6"/>
  <c r="K390" i="6"/>
  <c r="J390" i="6"/>
  <c r="K326" i="6"/>
  <c r="J326" i="6"/>
  <c r="K264" i="6"/>
  <c r="J264" i="6"/>
  <c r="K374" i="6"/>
  <c r="J374" i="6"/>
  <c r="K203" i="6"/>
  <c r="J203" i="6"/>
  <c r="K451" i="6"/>
  <c r="J451" i="6"/>
  <c r="K241" i="6"/>
  <c r="J241" i="6"/>
  <c r="K117" i="6"/>
  <c r="J117" i="6"/>
  <c r="K554" i="6"/>
  <c r="J554" i="6"/>
  <c r="K333" i="6"/>
  <c r="J333" i="6"/>
  <c r="K392" i="6"/>
  <c r="J392" i="6"/>
  <c r="K11" i="6"/>
  <c r="J11" i="6"/>
  <c r="K24" i="6"/>
  <c r="J24" i="6"/>
  <c r="K19" i="6"/>
  <c r="J19" i="6"/>
  <c r="K34" i="6"/>
  <c r="J34" i="6"/>
  <c r="K345" i="6"/>
  <c r="J345" i="6"/>
  <c r="K369" i="6"/>
  <c r="J369" i="6"/>
  <c r="K272" i="6"/>
  <c r="J272" i="6"/>
  <c r="K211" i="6"/>
  <c r="J211" i="6"/>
  <c r="K449" i="6"/>
  <c r="J449" i="6"/>
  <c r="K107" i="6"/>
  <c r="J107" i="6"/>
  <c r="K367" i="6"/>
  <c r="J367" i="6"/>
  <c r="K435" i="6"/>
  <c r="J435" i="6"/>
  <c r="K655" i="6"/>
  <c r="J655" i="6"/>
  <c r="K94" i="6"/>
  <c r="J94" i="6"/>
  <c r="K714" i="6"/>
  <c r="J714" i="6"/>
  <c r="K513" i="6"/>
  <c r="J513" i="6"/>
  <c r="K651" i="6"/>
  <c r="J651" i="6"/>
  <c r="K28" i="6"/>
  <c r="J28" i="6"/>
  <c r="K648" i="6"/>
  <c r="J648" i="6"/>
  <c r="K130" i="6"/>
  <c r="J130" i="6"/>
  <c r="K643" i="6"/>
  <c r="J643" i="6"/>
  <c r="K455" i="6"/>
  <c r="J455" i="6"/>
  <c r="K712" i="6"/>
  <c r="J712" i="6"/>
  <c r="K478" i="6"/>
  <c r="J478" i="6"/>
  <c r="K439" i="6"/>
  <c r="J439" i="6"/>
  <c r="K419" i="6"/>
  <c r="J419" i="6"/>
  <c r="K711" i="6"/>
  <c r="J711" i="6"/>
  <c r="K288" i="6"/>
  <c r="J288" i="6"/>
  <c r="K638" i="6"/>
  <c r="J638" i="6"/>
  <c r="K54" i="6"/>
  <c r="J54" i="6"/>
  <c r="K163" i="6"/>
  <c r="J163" i="6"/>
  <c r="K637" i="6"/>
  <c r="J637" i="6"/>
  <c r="K199" i="6"/>
  <c r="J199" i="6"/>
  <c r="K247" i="6"/>
  <c r="J247" i="6"/>
  <c r="K359" i="6"/>
  <c r="J359" i="6"/>
  <c r="K634" i="6"/>
  <c r="J634" i="6"/>
  <c r="K569" i="6"/>
  <c r="J569" i="6"/>
  <c r="K568" i="6"/>
  <c r="J568" i="6"/>
  <c r="K633" i="6"/>
  <c r="J633" i="6"/>
  <c r="K408" i="6"/>
  <c r="J408" i="6"/>
  <c r="K594" i="6"/>
  <c r="J594" i="6"/>
  <c r="J112" i="6"/>
  <c r="K112" i="6"/>
  <c r="K532" i="6"/>
  <c r="J532" i="6"/>
  <c r="K38" i="6"/>
  <c r="J38" i="6"/>
  <c r="K357" i="6"/>
  <c r="J357" i="6"/>
  <c r="J35" i="6"/>
  <c r="K35" i="6"/>
  <c r="K355" i="6"/>
  <c r="J355" i="6"/>
  <c r="K489" i="6"/>
  <c r="J489" i="6"/>
  <c r="K627" i="6"/>
  <c r="J627" i="6"/>
  <c r="J98" i="6"/>
  <c r="K98" i="6"/>
  <c r="K354" i="6"/>
  <c r="J354" i="6"/>
  <c r="K383" i="6"/>
  <c r="J383" i="6"/>
  <c r="K461" i="6"/>
  <c r="J461" i="6"/>
  <c r="J593" i="6"/>
  <c r="K593" i="6"/>
  <c r="K434" i="6"/>
  <c r="J434" i="6"/>
  <c r="K409" i="6"/>
  <c r="J409" i="6"/>
  <c r="K270" i="6"/>
  <c r="J270" i="6"/>
  <c r="J45" i="6"/>
  <c r="K45" i="6"/>
  <c r="K488" i="6"/>
  <c r="J488" i="6"/>
  <c r="K5" i="6"/>
  <c r="J5" i="6"/>
  <c r="K353" i="6"/>
  <c r="J353" i="6"/>
  <c r="J527" i="6"/>
  <c r="K527" i="6"/>
  <c r="K84" i="6"/>
  <c r="J84" i="6"/>
  <c r="K338" i="6"/>
  <c r="J338" i="6"/>
  <c r="K12" i="6"/>
  <c r="J12" i="6"/>
  <c r="J689" i="6"/>
  <c r="K689" i="6"/>
  <c r="K99" i="6"/>
  <c r="J99" i="6"/>
  <c r="K420" i="6"/>
  <c r="J420" i="6"/>
  <c r="K704" i="6"/>
  <c r="J704" i="6"/>
  <c r="J525" i="6"/>
  <c r="K525" i="6"/>
  <c r="K234" i="6"/>
  <c r="J234" i="6"/>
  <c r="K47" i="6"/>
  <c r="J47" i="6"/>
  <c r="K552" i="6"/>
  <c r="J552" i="6"/>
  <c r="J622" i="6"/>
  <c r="K622" i="6"/>
  <c r="K79" i="6"/>
  <c r="J79" i="6"/>
  <c r="K563" i="6"/>
  <c r="J563" i="6"/>
  <c r="K403" i="6"/>
  <c r="J403" i="6"/>
  <c r="J703" i="6"/>
  <c r="K703" i="6"/>
  <c r="K257" i="6"/>
  <c r="J257" i="6"/>
  <c r="K189" i="6"/>
  <c r="J189" i="6"/>
  <c r="K67" i="6"/>
  <c r="J67" i="6"/>
  <c r="J561" i="6"/>
  <c r="K561" i="6"/>
  <c r="K122" i="6"/>
  <c r="J122" i="6"/>
  <c r="K618" i="6"/>
  <c r="J618" i="6"/>
  <c r="K202" i="6"/>
  <c r="J202" i="6"/>
  <c r="J411" i="6"/>
  <c r="K411" i="6"/>
  <c r="K484" i="6"/>
  <c r="J484" i="6"/>
  <c r="K432" i="6"/>
  <c r="J432" i="6"/>
  <c r="K483" i="6"/>
  <c r="J483" i="6"/>
  <c r="J267" i="6"/>
  <c r="K267" i="6"/>
  <c r="K617" i="6"/>
  <c r="J617" i="6"/>
  <c r="K582" i="6"/>
  <c r="J582" i="6"/>
  <c r="K587" i="6"/>
  <c r="J587" i="6"/>
  <c r="J90" i="6"/>
  <c r="K90" i="6"/>
  <c r="K72" i="6"/>
  <c r="J72" i="6"/>
  <c r="K18" i="6"/>
  <c r="J18" i="6"/>
  <c r="K188" i="6"/>
  <c r="J188" i="6"/>
  <c r="J3" i="6"/>
  <c r="K3" i="6"/>
  <c r="K206" i="6"/>
  <c r="J206" i="6"/>
  <c r="K585" i="6"/>
  <c r="J585" i="6"/>
  <c r="K118" i="6"/>
  <c r="J118" i="6"/>
  <c r="J696" i="6"/>
  <c r="K696" i="6"/>
  <c r="K43" i="6"/>
  <c r="J43" i="6"/>
  <c r="K384" i="6"/>
  <c r="J384" i="6"/>
  <c r="K244" i="6"/>
  <c r="J244" i="6"/>
  <c r="J385" i="6"/>
  <c r="K385" i="6"/>
  <c r="K687" i="6"/>
  <c r="J687" i="6"/>
  <c r="K210" i="6"/>
  <c r="J210" i="6"/>
  <c r="K473" i="6"/>
  <c r="J473" i="6"/>
  <c r="J27" i="6"/>
  <c r="K27" i="6"/>
  <c r="K609" i="6"/>
  <c r="J609" i="6"/>
  <c r="K555" i="6"/>
  <c r="J555" i="6"/>
  <c r="K348" i="6"/>
  <c r="J348" i="6"/>
  <c r="J143" i="6"/>
  <c r="K143" i="6"/>
  <c r="K686" i="6"/>
  <c r="J686" i="6"/>
  <c r="K56" i="6"/>
  <c r="J56" i="6"/>
  <c r="K606" i="6"/>
  <c r="J606" i="6"/>
  <c r="J347" i="6"/>
  <c r="K347" i="6"/>
  <c r="K127" i="6"/>
  <c r="J127" i="6"/>
  <c r="K137" i="6"/>
  <c r="J137" i="6"/>
  <c r="K13" i="6"/>
  <c r="J13" i="6"/>
  <c r="J129" i="6"/>
  <c r="K129" i="6"/>
  <c r="J685" i="6"/>
  <c r="K685" i="6"/>
  <c r="J726" i="6"/>
  <c r="K726" i="6"/>
  <c r="K693" i="6"/>
  <c r="J693" i="6"/>
  <c r="J683" i="6"/>
  <c r="K683" i="6"/>
  <c r="J50" i="6"/>
  <c r="K50" i="6"/>
  <c r="J470" i="6"/>
  <c r="K470" i="6"/>
  <c r="K14" i="6"/>
  <c r="J14" i="6"/>
  <c r="J465" i="6"/>
  <c r="K465" i="6"/>
  <c r="J175" i="6"/>
  <c r="K175" i="6"/>
  <c r="J547" i="6"/>
  <c r="K547" i="6"/>
  <c r="K66" i="6"/>
  <c r="J66" i="6"/>
  <c r="J10" i="6"/>
  <c r="K10" i="6"/>
  <c r="J724" i="6"/>
  <c r="K724" i="6"/>
  <c r="J604" i="6"/>
  <c r="K604" i="6"/>
  <c r="K545" i="6"/>
  <c r="J545" i="6"/>
  <c r="J575" i="6"/>
  <c r="K575" i="6"/>
  <c r="J677" i="6"/>
  <c r="K677" i="6"/>
  <c r="J204" i="6"/>
  <c r="K204" i="6"/>
  <c r="K574" i="6"/>
  <c r="J574" i="6"/>
  <c r="J4" i="6"/>
  <c r="K4" i="6"/>
  <c r="J255" i="6"/>
  <c r="K255" i="6"/>
  <c r="J96" i="6"/>
  <c r="K96" i="6"/>
  <c r="K373" i="6"/>
  <c r="J373" i="6"/>
  <c r="J340" i="6"/>
  <c r="K340" i="6"/>
  <c r="K120" i="6"/>
  <c r="J120" i="6"/>
  <c r="J371" i="6"/>
  <c r="K371" i="6"/>
  <c r="K458" i="6"/>
  <c r="J458" i="6"/>
  <c r="J297" i="6"/>
  <c r="K297" i="6"/>
  <c r="K426" i="6"/>
  <c r="J426" i="6"/>
  <c r="J53" i="6"/>
  <c r="K53" i="6"/>
  <c r="K318" i="6"/>
  <c r="J318" i="6"/>
  <c r="J132" i="6"/>
  <c r="K132" i="6"/>
  <c r="K196" i="6"/>
  <c r="J196" i="6"/>
  <c r="J307" i="6"/>
  <c r="K307" i="6"/>
  <c r="J474" i="6"/>
  <c r="K474" i="6"/>
  <c r="J346" i="6"/>
  <c r="K346" i="6"/>
  <c r="J670" i="6"/>
  <c r="K670" i="6"/>
  <c r="J176" i="6"/>
  <c r="K176" i="6"/>
  <c r="J397" i="6"/>
  <c r="K397" i="6"/>
  <c r="J668" i="6"/>
  <c r="K668" i="6"/>
  <c r="J83" i="6"/>
  <c r="K83" i="6"/>
  <c r="J170" i="6"/>
  <c r="K170" i="6"/>
  <c r="J370" i="6"/>
  <c r="K370" i="6"/>
  <c r="J15" i="6"/>
  <c r="K15" i="6"/>
  <c r="J341" i="6"/>
  <c r="K341" i="6"/>
  <c r="J248" i="6"/>
  <c r="K248" i="6"/>
  <c r="J665" i="6"/>
  <c r="K665" i="6"/>
  <c r="J502" i="6"/>
  <c r="K502" i="6"/>
  <c r="J662" i="6"/>
  <c r="K662" i="6"/>
  <c r="J661" i="6"/>
  <c r="K661" i="6"/>
  <c r="J660" i="6"/>
  <c r="K660" i="6"/>
  <c r="J57" i="6"/>
  <c r="K57" i="6"/>
  <c r="J659" i="6"/>
  <c r="K659" i="6"/>
  <c r="K658" i="6"/>
  <c r="J658" i="6"/>
  <c r="J277" i="6"/>
  <c r="K277" i="6"/>
  <c r="J190" i="6"/>
  <c r="K190" i="6"/>
  <c r="J251" i="6"/>
  <c r="K251" i="6"/>
  <c r="K540" i="6"/>
  <c r="J540" i="6"/>
  <c r="J308" i="6"/>
  <c r="K308" i="6"/>
  <c r="J717" i="6"/>
  <c r="K717" i="6"/>
  <c r="J366" i="6"/>
  <c r="K366" i="6"/>
  <c r="K294" i="6"/>
  <c r="J294" i="6"/>
  <c r="J144" i="6"/>
  <c r="K144" i="6"/>
  <c r="J207" i="6"/>
  <c r="K207" i="6"/>
  <c r="J42" i="6"/>
  <c r="K42" i="6"/>
  <c r="K691" i="6"/>
  <c r="J691" i="6"/>
  <c r="J365" i="6"/>
  <c r="K365" i="6"/>
  <c r="J364" i="6"/>
  <c r="K364" i="6"/>
  <c r="J254" i="6"/>
  <c r="K254" i="6"/>
  <c r="K183" i="6"/>
  <c r="J183" i="6"/>
  <c r="J268" i="6"/>
  <c r="K268" i="6"/>
  <c r="J650" i="6"/>
  <c r="K650" i="6"/>
  <c r="J498" i="6"/>
  <c r="K498" i="6"/>
  <c r="K649" i="6"/>
  <c r="J649" i="6"/>
  <c r="J325" i="6"/>
  <c r="K325" i="6"/>
  <c r="J33" i="6"/>
  <c r="K33" i="6"/>
  <c r="J78" i="6"/>
  <c r="K78" i="6"/>
  <c r="K125" i="6"/>
  <c r="J125" i="6"/>
  <c r="J102" i="6"/>
  <c r="K102" i="6"/>
  <c r="J61" i="6"/>
  <c r="K61" i="6"/>
  <c r="J553" i="6"/>
  <c r="K553" i="6"/>
  <c r="K296" i="6"/>
  <c r="J296" i="6"/>
  <c r="J641" i="6"/>
  <c r="K641" i="6"/>
  <c r="J497" i="6"/>
  <c r="K497" i="6"/>
  <c r="J58" i="6"/>
  <c r="K58" i="6"/>
  <c r="K361" i="6"/>
  <c r="J361" i="6"/>
  <c r="J496" i="6"/>
  <c r="K496" i="6"/>
  <c r="J414" i="6"/>
  <c r="K414" i="6"/>
  <c r="J495" i="6"/>
  <c r="K495" i="6"/>
  <c r="K167" i="6"/>
  <c r="J167" i="6"/>
  <c r="J344" i="6"/>
  <c r="K344" i="6"/>
  <c r="J534" i="6"/>
  <c r="K534" i="6"/>
  <c r="J511" i="6"/>
  <c r="K511" i="6"/>
  <c r="K708" i="6"/>
  <c r="J708" i="6"/>
  <c r="J454" i="6"/>
  <c r="K454" i="6"/>
  <c r="J491" i="6"/>
  <c r="K491" i="6"/>
  <c r="K119" i="6"/>
  <c r="J119" i="6"/>
  <c r="K490" i="6"/>
  <c r="J490" i="6"/>
  <c r="K133" i="6"/>
  <c r="J133" i="6"/>
  <c r="K707" i="6"/>
  <c r="J707" i="6"/>
  <c r="K239" i="6"/>
  <c r="J239" i="6"/>
  <c r="K219" i="6"/>
  <c r="J219" i="6"/>
  <c r="K256" i="6"/>
  <c r="J256" i="6"/>
  <c r="K275" i="6"/>
  <c r="J275" i="6"/>
  <c r="K124" i="6"/>
  <c r="J124" i="6"/>
  <c r="K356" i="6"/>
  <c r="J356" i="6"/>
  <c r="K566" i="6"/>
  <c r="J566" i="6"/>
  <c r="K467" i="6"/>
  <c r="J467" i="6"/>
  <c r="K531" i="6"/>
  <c r="J531" i="6"/>
  <c r="K31" i="6"/>
  <c r="J31" i="6"/>
  <c r="K156" i="6"/>
  <c r="J156" i="6"/>
  <c r="K565" i="6"/>
  <c r="J565" i="6"/>
  <c r="K430" i="6"/>
  <c r="J430" i="6"/>
  <c r="K509" i="6"/>
  <c r="J509" i="6"/>
  <c r="K313" i="6"/>
  <c r="J313" i="6"/>
  <c r="K71" i="6"/>
  <c r="J71" i="6"/>
  <c r="K75" i="6"/>
  <c r="J75" i="6"/>
  <c r="K528" i="6"/>
  <c r="J528" i="6"/>
  <c r="K37" i="6"/>
  <c r="J37" i="6"/>
  <c r="K321" i="6"/>
  <c r="J321" i="6"/>
  <c r="K227" i="6"/>
  <c r="J227" i="6"/>
  <c r="K289" i="6"/>
  <c r="J289" i="6"/>
  <c r="K157" i="6"/>
  <c r="J157" i="6"/>
  <c r="K238" i="6"/>
  <c r="J238" i="6"/>
  <c r="K115" i="6"/>
  <c r="J115" i="6"/>
  <c r="K322" i="6"/>
  <c r="J322" i="6"/>
  <c r="K259" i="6"/>
  <c r="J259" i="6"/>
  <c r="K218" i="6"/>
  <c r="J218" i="6"/>
  <c r="K16" i="6"/>
  <c r="J16" i="6"/>
  <c r="K351" i="6"/>
  <c r="J351" i="6"/>
  <c r="K319" i="6"/>
  <c r="J319" i="6"/>
  <c r="K396" i="6"/>
  <c r="J396" i="6"/>
  <c r="K100" i="6"/>
  <c r="J100" i="6"/>
  <c r="K63" i="6"/>
  <c r="J63" i="6"/>
  <c r="K524" i="6"/>
  <c r="J524" i="6"/>
  <c r="K230" i="6"/>
  <c r="J230" i="6"/>
  <c r="K621" i="6"/>
  <c r="J621" i="6"/>
  <c r="K87" i="6"/>
  <c r="J87" i="6"/>
  <c r="K523" i="6"/>
  <c r="J523" i="6"/>
  <c r="K237" i="6"/>
  <c r="J237" i="6"/>
  <c r="K445" i="6"/>
  <c r="J445" i="6"/>
  <c r="K462" i="6"/>
  <c r="J462" i="6"/>
  <c r="K249" i="6"/>
  <c r="J249" i="6"/>
  <c r="K305" i="6"/>
  <c r="J305" i="6"/>
  <c r="K343" i="6"/>
  <c r="J343" i="6"/>
  <c r="K699" i="6"/>
  <c r="J699" i="6"/>
  <c r="K422" i="6"/>
  <c r="J422" i="6"/>
  <c r="K168" i="6"/>
  <c r="J168" i="6"/>
  <c r="K522" i="6"/>
  <c r="J522" i="6"/>
  <c r="K150" i="6"/>
  <c r="J150" i="6"/>
  <c r="K64" i="6"/>
  <c r="J64" i="6"/>
  <c r="K139" i="6"/>
  <c r="J139" i="6"/>
  <c r="K179" i="6"/>
  <c r="J179" i="6"/>
  <c r="K557" i="6"/>
  <c r="J557" i="6"/>
  <c r="K520" i="6"/>
  <c r="J520" i="6"/>
  <c r="K386" i="6"/>
  <c r="J386" i="6"/>
  <c r="K73" i="6"/>
  <c r="J73" i="6"/>
  <c r="K80" i="6"/>
  <c r="J80" i="6"/>
  <c r="K424" i="6"/>
  <c r="J424" i="6"/>
  <c r="K614" i="6"/>
  <c r="J614" i="6"/>
  <c r="K584" i="6"/>
  <c r="J584" i="6"/>
  <c r="K21" i="6"/>
  <c r="J21" i="6"/>
  <c r="K583" i="6"/>
  <c r="J583" i="6"/>
  <c r="K613" i="6"/>
  <c r="J613" i="6"/>
  <c r="K611" i="6"/>
  <c r="J611" i="6"/>
  <c r="K339" i="6"/>
  <c r="J339" i="6"/>
  <c r="K59" i="6"/>
  <c r="J59" i="6"/>
  <c r="K151" i="6"/>
  <c r="J151" i="6"/>
  <c r="K610" i="6"/>
  <c r="J610" i="6"/>
  <c r="K41" i="6"/>
  <c r="J41" i="6"/>
  <c r="K608" i="6"/>
  <c r="J608" i="6"/>
  <c r="K464" i="6"/>
  <c r="J464" i="6"/>
  <c r="K334" i="6"/>
  <c r="J334" i="6"/>
  <c r="K337" i="6"/>
  <c r="J337" i="6"/>
  <c r="K276" i="6"/>
  <c r="J276" i="6"/>
  <c r="K116" i="6"/>
  <c r="J116" i="6"/>
  <c r="K108" i="6"/>
  <c r="J108" i="6"/>
  <c r="K273" i="6"/>
  <c r="J273" i="6"/>
  <c r="K418" i="6"/>
  <c r="J418" i="6"/>
  <c r="K508" i="6"/>
  <c r="J508" i="6"/>
  <c r="K605" i="6"/>
  <c r="J605" i="6"/>
  <c r="G223" i="6"/>
  <c r="G377" i="6"/>
  <c r="G252" i="6"/>
  <c r="G725" i="6"/>
  <c r="G577" i="6"/>
  <c r="G292" i="6"/>
  <c r="G680" i="6"/>
  <c r="G390" i="6"/>
  <c r="G326" i="6"/>
  <c r="G264" i="6"/>
  <c r="G374" i="6"/>
  <c r="G203" i="6"/>
  <c r="G451" i="6"/>
  <c r="G241" i="6"/>
  <c r="G117" i="6"/>
  <c r="G554" i="6"/>
  <c r="G333" i="6"/>
  <c r="G392" i="6"/>
  <c r="G11" i="6"/>
  <c r="G24" i="6"/>
  <c r="G19" i="6"/>
  <c r="G34" i="6"/>
  <c r="G345" i="6"/>
  <c r="G369" i="6"/>
  <c r="G272" i="6"/>
  <c r="G298" i="6"/>
  <c r="G36" i="6"/>
  <c r="G447" i="6"/>
  <c r="G657" i="6"/>
  <c r="G656" i="6"/>
  <c r="G216" i="6"/>
  <c r="G388" i="6"/>
  <c r="G715" i="6"/>
  <c r="G95" i="6"/>
  <c r="G570" i="6"/>
  <c r="G475" i="6"/>
  <c r="G400" i="6"/>
  <c r="G17" i="6"/>
  <c r="G362" i="6"/>
  <c r="G329" i="6"/>
  <c r="G455" i="6"/>
  <c r="G478" i="6"/>
  <c r="G419" i="6"/>
  <c r="G288" i="6"/>
  <c r="G54" i="6"/>
  <c r="G637" i="6"/>
  <c r="G247" i="6"/>
  <c r="G634" i="6"/>
  <c r="G568" i="6"/>
  <c r="G408" i="6"/>
  <c r="G112" i="6"/>
  <c r="G38" i="6"/>
  <c r="G35" i="6"/>
  <c r="G489" i="6"/>
  <c r="G98" i="6"/>
  <c r="G383" i="6"/>
  <c r="G593" i="6"/>
  <c r="G409" i="6"/>
  <c r="G45" i="6"/>
  <c r="G5" i="6"/>
  <c r="G527" i="6"/>
  <c r="G338" i="6"/>
  <c r="G689" i="6"/>
  <c r="G420" i="6"/>
  <c r="G525" i="6"/>
  <c r="G47" i="6"/>
  <c r="G622" i="6"/>
  <c r="G563" i="6"/>
  <c r="G703" i="6"/>
  <c r="G189" i="6"/>
  <c r="G561" i="6"/>
  <c r="G618" i="6"/>
  <c r="G411" i="6"/>
  <c r="G432" i="6"/>
  <c r="G267" i="6"/>
  <c r="G582" i="6"/>
  <c r="G90" i="6"/>
  <c r="G18" i="6"/>
  <c r="G3" i="6"/>
  <c r="G585" i="6"/>
  <c r="G696" i="6"/>
  <c r="G384" i="6"/>
  <c r="G385" i="6"/>
  <c r="G210" i="6"/>
  <c r="G27" i="6"/>
  <c r="G555" i="6"/>
  <c r="G143" i="6"/>
  <c r="G56" i="6"/>
  <c r="G347" i="6"/>
  <c r="G137" i="6"/>
  <c r="K88" i="6"/>
  <c r="J88" i="6"/>
  <c r="K280" i="6"/>
  <c r="J280" i="6"/>
  <c r="K86" i="6"/>
  <c r="J86" i="6"/>
  <c r="K684" i="6"/>
  <c r="J684" i="6"/>
  <c r="K60" i="6"/>
  <c r="J60" i="6"/>
  <c r="K681" i="6"/>
  <c r="J681" i="6"/>
  <c r="K505" i="6"/>
  <c r="J505" i="6"/>
  <c r="K578" i="6"/>
  <c r="J578" i="6"/>
  <c r="K378" i="6"/>
  <c r="J378" i="6"/>
  <c r="K459" i="6"/>
  <c r="J459" i="6"/>
  <c r="K113" i="6"/>
  <c r="J113" i="6"/>
  <c r="K546" i="6"/>
  <c r="J546" i="6"/>
  <c r="K2" i="6"/>
  <c r="J2" i="6"/>
  <c r="K376" i="6"/>
  <c r="J376" i="6"/>
  <c r="K504" i="6"/>
  <c r="J504" i="6"/>
  <c r="K678" i="6"/>
  <c r="J678" i="6"/>
  <c r="K692" i="6"/>
  <c r="J692" i="6"/>
  <c r="K676" i="6"/>
  <c r="J676" i="6"/>
  <c r="K200" i="6"/>
  <c r="J200" i="6"/>
  <c r="K723" i="6"/>
  <c r="J723" i="6"/>
  <c r="K603" i="6"/>
  <c r="J603" i="6"/>
  <c r="K675" i="6"/>
  <c r="J675" i="6"/>
  <c r="K438" i="6"/>
  <c r="J438" i="6"/>
  <c r="K226" i="6"/>
  <c r="J226" i="6"/>
  <c r="K722" i="6"/>
  <c r="J722" i="6"/>
  <c r="K674" i="6"/>
  <c r="J674" i="6"/>
  <c r="K193" i="6"/>
  <c r="J193" i="6"/>
  <c r="K332" i="6"/>
  <c r="J332" i="6"/>
  <c r="K393" i="6"/>
  <c r="J393" i="6"/>
  <c r="K421" i="6"/>
  <c r="J421" i="6"/>
  <c r="K672" i="6"/>
  <c r="J672" i="6"/>
  <c r="K291" i="6"/>
  <c r="J291" i="6"/>
  <c r="K231" i="6"/>
  <c r="J231" i="6"/>
  <c r="K602" i="6"/>
  <c r="J602" i="6"/>
  <c r="K444" i="6"/>
  <c r="J444" i="6"/>
  <c r="K720" i="6"/>
  <c r="J720" i="6"/>
  <c r="K258" i="6"/>
  <c r="J258" i="6"/>
  <c r="K544" i="6"/>
  <c r="J544" i="6"/>
  <c r="K166" i="6"/>
  <c r="J166" i="6"/>
  <c r="K145" i="6"/>
  <c r="J145" i="6"/>
  <c r="K314" i="6"/>
  <c r="J314" i="6"/>
  <c r="K265" i="6"/>
  <c r="J265" i="6"/>
  <c r="K460" i="6"/>
  <c r="J460" i="6"/>
  <c r="K389" i="6"/>
  <c r="J389" i="6"/>
  <c r="K667" i="6"/>
  <c r="J667" i="6"/>
  <c r="K8" i="6"/>
  <c r="J8" i="6"/>
  <c r="K718" i="6"/>
  <c r="J718" i="6"/>
  <c r="K187" i="6"/>
  <c r="J187" i="6"/>
  <c r="K664" i="6"/>
  <c r="J664" i="6"/>
  <c r="K542" i="6"/>
  <c r="J542" i="6"/>
  <c r="K600" i="6"/>
  <c r="J600" i="6"/>
  <c r="K222" i="6"/>
  <c r="J222" i="6"/>
  <c r="K501" i="6"/>
  <c r="J501" i="6"/>
  <c r="K62" i="6"/>
  <c r="J62" i="6"/>
  <c r="K599" i="6"/>
  <c r="J599" i="6"/>
  <c r="K466" i="6"/>
  <c r="J466" i="6"/>
  <c r="K306" i="6"/>
  <c r="J306" i="6"/>
  <c r="K20" i="6"/>
  <c r="J20" i="6"/>
  <c r="K416" i="6"/>
  <c r="J416" i="6"/>
  <c r="K123" i="6"/>
  <c r="J123" i="6"/>
  <c r="K317" i="6"/>
  <c r="J317" i="6"/>
  <c r="K448" i="6"/>
  <c r="J448" i="6"/>
  <c r="K571" i="6"/>
  <c r="J571" i="6"/>
  <c r="K121" i="6"/>
  <c r="J121" i="6"/>
  <c r="K154" i="6"/>
  <c r="J154" i="6"/>
  <c r="K229" i="6"/>
  <c r="J229" i="6"/>
  <c r="K431" i="6"/>
  <c r="J431" i="6"/>
  <c r="K653" i="6"/>
  <c r="J653" i="6"/>
  <c r="K169" i="6"/>
  <c r="J169" i="6"/>
  <c r="K652" i="6"/>
  <c r="J652" i="6"/>
  <c r="K443" i="6"/>
  <c r="J443" i="6"/>
  <c r="K220" i="6"/>
  <c r="J220" i="6"/>
  <c r="K539" i="6"/>
  <c r="J539" i="6"/>
  <c r="K548" i="6"/>
  <c r="J548" i="6"/>
  <c r="K512" i="6"/>
  <c r="J512" i="6"/>
  <c r="K646" i="6"/>
  <c r="J646" i="6"/>
  <c r="K363" i="6"/>
  <c r="J363" i="6"/>
  <c r="K76" i="6"/>
  <c r="J76" i="6"/>
  <c r="K269" i="6"/>
  <c r="J269" i="6"/>
  <c r="K479" i="6"/>
  <c r="J479" i="6"/>
  <c r="K279" i="6"/>
  <c r="J279" i="6"/>
  <c r="K135" i="6"/>
  <c r="J135" i="6"/>
  <c r="K642" i="6"/>
  <c r="J642" i="6"/>
  <c r="K177" i="6"/>
  <c r="J177" i="6"/>
  <c r="K442" i="6"/>
  <c r="J442" i="6"/>
  <c r="K639" i="6"/>
  <c r="J639" i="6"/>
  <c r="K283" i="6"/>
  <c r="J283" i="6"/>
  <c r="K302" i="6"/>
  <c r="J302" i="6"/>
  <c r="K360" i="6"/>
  <c r="J360" i="6"/>
  <c r="K81" i="6"/>
  <c r="J81" i="6"/>
  <c r="K535" i="6"/>
  <c r="J535" i="6"/>
  <c r="K709" i="6"/>
  <c r="J709" i="6"/>
  <c r="K493" i="6"/>
  <c r="J493" i="6"/>
  <c r="K550" i="6"/>
  <c r="J550" i="6"/>
  <c r="K52" i="6"/>
  <c r="J52" i="6"/>
  <c r="K304" i="6"/>
  <c r="J304" i="6"/>
  <c r="K358" i="6"/>
  <c r="J358" i="6"/>
  <c r="K236" i="6"/>
  <c r="J236" i="6"/>
  <c r="K596" i="6"/>
  <c r="J596" i="6"/>
  <c r="K510" i="6"/>
  <c r="J510" i="6"/>
  <c r="K595" i="6"/>
  <c r="J595" i="6"/>
  <c r="K126" i="6"/>
  <c r="J126" i="6"/>
  <c r="K631" i="6"/>
  <c r="J631" i="6"/>
  <c r="K405" i="6"/>
  <c r="J405" i="6"/>
  <c r="K629" i="6"/>
  <c r="J629" i="6"/>
  <c r="K468" i="6"/>
  <c r="J468" i="6"/>
  <c r="K437" i="6"/>
  <c r="J437" i="6"/>
  <c r="K415" i="6"/>
  <c r="J415" i="6"/>
  <c r="K104" i="6"/>
  <c r="J104" i="6"/>
  <c r="K407" i="6"/>
  <c r="J407" i="6"/>
  <c r="K463" i="6"/>
  <c r="J463" i="6"/>
  <c r="K530" i="6"/>
  <c r="J530" i="6"/>
  <c r="K160" i="6"/>
  <c r="J160" i="6"/>
  <c r="K452" i="6"/>
  <c r="J452" i="6"/>
  <c r="K446" i="6"/>
  <c r="J446" i="6"/>
  <c r="K705" i="6"/>
  <c r="J705" i="6"/>
  <c r="K441" i="6"/>
  <c r="J441" i="6"/>
  <c r="K394" i="6"/>
  <c r="J394" i="6"/>
  <c r="K25" i="6"/>
  <c r="J25" i="6"/>
  <c r="K300" i="6"/>
  <c r="J300" i="6"/>
  <c r="K626" i="6"/>
  <c r="J626" i="6"/>
  <c r="K549" i="6"/>
  <c r="J549" i="6"/>
  <c r="K26" i="6"/>
  <c r="J26" i="6"/>
  <c r="K278" i="6"/>
  <c r="J278" i="6"/>
  <c r="K205" i="6"/>
  <c r="J205" i="6"/>
  <c r="K401" i="6"/>
  <c r="J401" i="6"/>
  <c r="K624" i="6"/>
  <c r="J624" i="6"/>
  <c r="K221" i="6"/>
  <c r="J221" i="6"/>
  <c r="K404" i="6"/>
  <c r="J404" i="6"/>
  <c r="K526" i="6"/>
  <c r="J526" i="6"/>
  <c r="K233" i="6"/>
  <c r="J233" i="6"/>
  <c r="K9" i="6"/>
  <c r="J9" i="6"/>
  <c r="K591" i="6"/>
  <c r="J591" i="6"/>
  <c r="K486" i="6"/>
  <c r="J486" i="6"/>
  <c r="K590" i="6"/>
  <c r="J590" i="6"/>
  <c r="K29" i="6"/>
  <c r="J29" i="6"/>
  <c r="K285" i="6"/>
  <c r="J285" i="6"/>
  <c r="K562" i="6"/>
  <c r="J562" i="6"/>
  <c r="K702" i="6"/>
  <c r="J702" i="6"/>
  <c r="K589" i="6"/>
  <c r="J589" i="6"/>
  <c r="K131" i="6"/>
  <c r="J131" i="6"/>
  <c r="K39" i="6"/>
  <c r="J39" i="6"/>
  <c r="K588" i="6"/>
  <c r="J588" i="6"/>
  <c r="K560" i="6"/>
  <c r="J560" i="6"/>
  <c r="K182" i="6"/>
  <c r="J182" i="6"/>
  <c r="K700" i="6"/>
  <c r="J700" i="6"/>
  <c r="K328" i="6"/>
  <c r="J328" i="6"/>
  <c r="K295" i="6"/>
  <c r="J295" i="6"/>
  <c r="K315" i="6"/>
  <c r="J315" i="6"/>
  <c r="K287" i="6"/>
  <c r="J287" i="6"/>
  <c r="K425" i="6"/>
  <c r="J425" i="6"/>
  <c r="K558" i="6"/>
  <c r="J558" i="6"/>
  <c r="K266" i="6"/>
  <c r="J266" i="6"/>
  <c r="K521" i="6"/>
  <c r="J521" i="6"/>
  <c r="K281" i="6"/>
  <c r="J281" i="6"/>
  <c r="K688" i="6"/>
  <c r="J688" i="6"/>
  <c r="K586" i="6"/>
  <c r="J586" i="6"/>
  <c r="K551" i="6"/>
  <c r="J551" i="6"/>
  <c r="K134" i="6"/>
  <c r="J134" i="6"/>
  <c r="K309" i="6"/>
  <c r="J309" i="6"/>
  <c r="K250" i="6"/>
  <c r="J250" i="6"/>
  <c r="K456" i="6"/>
  <c r="J456" i="6"/>
  <c r="K324" i="6"/>
  <c r="J324" i="6"/>
  <c r="K181" i="6"/>
  <c r="J181" i="6"/>
  <c r="K612" i="6"/>
  <c r="J612" i="6"/>
  <c r="K284" i="6"/>
  <c r="J284" i="6"/>
  <c r="K197" i="6"/>
  <c r="J197" i="6"/>
  <c r="K556" i="6"/>
  <c r="J556" i="6"/>
  <c r="K518" i="6"/>
  <c r="J518" i="6"/>
  <c r="K192" i="6"/>
  <c r="J192" i="6"/>
  <c r="K311" i="6"/>
  <c r="J311" i="6"/>
  <c r="K481" i="6"/>
  <c r="J481" i="6"/>
  <c r="K410" i="6"/>
  <c r="J410" i="6"/>
  <c r="K172" i="6"/>
  <c r="J172" i="6"/>
  <c r="K607" i="6"/>
  <c r="J607" i="6"/>
  <c r="K215" i="6"/>
  <c r="J215" i="6"/>
  <c r="K417" i="6"/>
  <c r="J417" i="6"/>
  <c r="K480" i="6"/>
  <c r="J480" i="6"/>
  <c r="K22" i="6"/>
  <c r="J22" i="6"/>
  <c r="K173" i="6"/>
  <c r="J173" i="6"/>
  <c r="K516" i="6"/>
  <c r="J516" i="6"/>
  <c r="G507" i="6"/>
  <c r="G579" i="6"/>
  <c r="G476" i="6"/>
  <c r="G93" i="6"/>
  <c r="G379" i="6"/>
  <c r="G253" i="6"/>
  <c r="G576" i="6"/>
  <c r="G336" i="6"/>
  <c r="G375" i="6"/>
  <c r="G282" i="6"/>
  <c r="G85" i="6"/>
  <c r="G245" i="6"/>
  <c r="G323" i="6"/>
  <c r="G68" i="6"/>
  <c r="G171" i="6"/>
  <c r="G89" i="6"/>
  <c r="G106" i="6"/>
  <c r="G395" i="6"/>
  <c r="G671" i="6"/>
  <c r="G543" i="6"/>
  <c r="G225" i="6"/>
  <c r="G573" i="6"/>
  <c r="G666" i="6"/>
  <c r="G450" i="6"/>
  <c r="G663" i="6"/>
  <c r="G429" i="6"/>
  <c r="G211" i="6"/>
  <c r="G449" i="6"/>
  <c r="G107" i="6"/>
  <c r="G367" i="6"/>
  <c r="G435" i="6"/>
  <c r="G655" i="6"/>
  <c r="G94" i="6"/>
  <c r="G714" i="6"/>
  <c r="G513" i="6"/>
  <c r="G651" i="6"/>
  <c r="G28" i="6"/>
  <c r="G648" i="6"/>
  <c r="G130" i="6"/>
  <c r="G643" i="6"/>
  <c r="G537" i="6"/>
  <c r="G712" i="6"/>
  <c r="G439" i="6"/>
  <c r="G711" i="6"/>
  <c r="G638" i="6"/>
  <c r="G163" i="6"/>
  <c r="G199" i="6"/>
  <c r="G359" i="6"/>
  <c r="G569" i="6"/>
  <c r="G633" i="6"/>
  <c r="G594" i="6"/>
  <c r="G532" i="6"/>
  <c r="G357" i="6"/>
  <c r="G355" i="6"/>
  <c r="G627" i="6"/>
  <c r="G354" i="6"/>
  <c r="G461" i="6"/>
  <c r="G434" i="6"/>
  <c r="G270" i="6"/>
  <c r="G488" i="6"/>
  <c r="G353" i="6"/>
  <c r="G84" i="6"/>
  <c r="G12" i="6"/>
  <c r="G99" i="6"/>
  <c r="G704" i="6"/>
  <c r="G234" i="6"/>
  <c r="G552" i="6"/>
  <c r="G79" i="6"/>
  <c r="G403" i="6"/>
  <c r="G257" i="6"/>
  <c r="G67" i="6"/>
  <c r="G122" i="6"/>
  <c r="G202" i="6"/>
  <c r="G484" i="6"/>
  <c r="G483" i="6"/>
  <c r="G617" i="6"/>
  <c r="G587" i="6"/>
  <c r="G72" i="6"/>
  <c r="G188" i="6"/>
  <c r="G206" i="6"/>
  <c r="G118" i="6"/>
  <c r="G43" i="6"/>
  <c r="G244" i="6"/>
  <c r="G687" i="6"/>
  <c r="G473" i="6"/>
  <c r="G609" i="6"/>
  <c r="G348" i="6"/>
  <c r="G686" i="6"/>
  <c r="G606" i="6"/>
  <c r="G127" i="6"/>
  <c r="G13" i="6"/>
  <c r="R88" i="6"/>
  <c r="O88" i="6"/>
  <c r="Q88" i="6"/>
  <c r="L88" i="6"/>
  <c r="M88" i="6"/>
  <c r="N88" i="6"/>
  <c r="H88" i="6"/>
  <c r="I88" i="6"/>
  <c r="R280" i="6"/>
  <c r="Q280" i="6"/>
  <c r="O280" i="6"/>
  <c r="L280" i="6"/>
  <c r="N280" i="6"/>
  <c r="M280" i="6"/>
  <c r="I280" i="6"/>
  <c r="H280" i="6"/>
  <c r="R86" i="6"/>
  <c r="O86" i="6"/>
  <c r="Q86" i="6"/>
  <c r="L86" i="6"/>
  <c r="M86" i="6"/>
  <c r="N86" i="6"/>
  <c r="I86" i="6"/>
  <c r="H86" i="6"/>
  <c r="R684" i="6"/>
  <c r="Q684" i="6"/>
  <c r="O684" i="6"/>
  <c r="L684" i="6"/>
  <c r="N684" i="6"/>
  <c r="M684" i="6"/>
  <c r="I684" i="6"/>
  <c r="H684" i="6"/>
  <c r="R60" i="6"/>
  <c r="O60" i="6"/>
  <c r="Q60" i="6"/>
  <c r="L60" i="6"/>
  <c r="M60" i="6"/>
  <c r="N60" i="6"/>
  <c r="H60" i="6"/>
  <c r="I60" i="6"/>
  <c r="R681" i="6"/>
  <c r="Q681" i="6"/>
  <c r="O681" i="6"/>
  <c r="L681" i="6"/>
  <c r="N681" i="6"/>
  <c r="M681" i="6"/>
  <c r="I681" i="6"/>
  <c r="H681" i="6"/>
  <c r="R505" i="6"/>
  <c r="O505" i="6"/>
  <c r="Q505" i="6"/>
  <c r="L505" i="6"/>
  <c r="M505" i="6"/>
  <c r="N505" i="6"/>
  <c r="I505" i="6"/>
  <c r="H505" i="6"/>
  <c r="R578" i="6"/>
  <c r="Q578" i="6"/>
  <c r="O578" i="6"/>
  <c r="L578" i="6"/>
  <c r="N578" i="6"/>
  <c r="M578" i="6"/>
  <c r="I578" i="6"/>
  <c r="H578" i="6"/>
  <c r="R378" i="6"/>
  <c r="O378" i="6"/>
  <c r="Q378" i="6"/>
  <c r="L378" i="6"/>
  <c r="M378" i="6"/>
  <c r="N378" i="6"/>
  <c r="H378" i="6"/>
  <c r="I378" i="6"/>
  <c r="R459" i="6"/>
  <c r="Q459" i="6"/>
  <c r="O459" i="6"/>
  <c r="L459" i="6"/>
  <c r="N459" i="6"/>
  <c r="M459" i="6"/>
  <c r="I459" i="6"/>
  <c r="H459" i="6"/>
  <c r="R113" i="6"/>
  <c r="O113" i="6"/>
  <c r="Q113" i="6"/>
  <c r="L113" i="6"/>
  <c r="M113" i="6"/>
  <c r="N113" i="6"/>
  <c r="I113" i="6"/>
  <c r="H113" i="6"/>
  <c r="R546" i="6"/>
  <c r="Q546" i="6"/>
  <c r="O546" i="6"/>
  <c r="L546" i="6"/>
  <c r="N546" i="6"/>
  <c r="M546" i="6"/>
  <c r="I546" i="6"/>
  <c r="H546" i="6"/>
  <c r="R2" i="6"/>
  <c r="O2" i="6"/>
  <c r="Q2" i="6"/>
  <c r="L2" i="6"/>
  <c r="M2" i="6"/>
  <c r="N2" i="6"/>
  <c r="H2" i="6"/>
  <c r="I2" i="6"/>
  <c r="R376" i="6"/>
  <c r="Q376" i="6"/>
  <c r="O376" i="6"/>
  <c r="L376" i="6"/>
  <c r="N376" i="6"/>
  <c r="M376" i="6"/>
  <c r="I376" i="6"/>
  <c r="H376" i="6"/>
  <c r="R504" i="6"/>
  <c r="O504" i="6"/>
  <c r="Q504" i="6"/>
  <c r="L504" i="6"/>
  <c r="M504" i="6"/>
  <c r="N504" i="6"/>
  <c r="I504" i="6"/>
  <c r="H504" i="6"/>
  <c r="R678" i="6"/>
  <c r="Q678" i="6"/>
  <c r="O678" i="6"/>
  <c r="L678" i="6"/>
  <c r="N678" i="6"/>
  <c r="M678" i="6"/>
  <c r="I678" i="6"/>
  <c r="H678" i="6"/>
  <c r="R692" i="6"/>
  <c r="O692" i="6"/>
  <c r="Q692" i="6"/>
  <c r="L692" i="6"/>
  <c r="M692" i="6"/>
  <c r="N692" i="6"/>
  <c r="H692" i="6"/>
  <c r="I692" i="6"/>
  <c r="R676" i="6"/>
  <c r="Q676" i="6"/>
  <c r="O676" i="6"/>
  <c r="L676" i="6"/>
  <c r="N676" i="6"/>
  <c r="M676" i="6"/>
  <c r="I676" i="6"/>
  <c r="H676" i="6"/>
  <c r="R200" i="6"/>
  <c r="O200" i="6"/>
  <c r="Q200" i="6"/>
  <c r="L200" i="6"/>
  <c r="M200" i="6"/>
  <c r="N200" i="6"/>
  <c r="I200" i="6"/>
  <c r="H200" i="6"/>
  <c r="R723" i="6"/>
  <c r="Q723" i="6"/>
  <c r="O723" i="6"/>
  <c r="L723" i="6"/>
  <c r="N723" i="6"/>
  <c r="M723" i="6"/>
  <c r="I723" i="6"/>
  <c r="H723" i="6"/>
  <c r="R603" i="6"/>
  <c r="O603" i="6"/>
  <c r="Q603" i="6"/>
  <c r="L603" i="6"/>
  <c r="M603" i="6"/>
  <c r="N603" i="6"/>
  <c r="H603" i="6"/>
  <c r="I603" i="6"/>
  <c r="R675" i="6"/>
  <c r="Q675" i="6"/>
  <c r="O675" i="6"/>
  <c r="L675" i="6"/>
  <c r="N675" i="6"/>
  <c r="M675" i="6"/>
  <c r="I675" i="6"/>
  <c r="H675" i="6"/>
  <c r="R438" i="6"/>
  <c r="O438" i="6"/>
  <c r="Q438" i="6"/>
  <c r="L438" i="6"/>
  <c r="M438" i="6"/>
  <c r="N438" i="6"/>
  <c r="I438" i="6"/>
  <c r="H438" i="6"/>
  <c r="R226" i="6"/>
  <c r="Q226" i="6"/>
  <c r="O226" i="6"/>
  <c r="L226" i="6"/>
  <c r="N226" i="6"/>
  <c r="M226" i="6"/>
  <c r="I226" i="6"/>
  <c r="H226" i="6"/>
  <c r="R722" i="6"/>
  <c r="O722" i="6"/>
  <c r="Q722" i="6"/>
  <c r="L722" i="6"/>
  <c r="M722" i="6"/>
  <c r="N722" i="6"/>
  <c r="H722" i="6"/>
  <c r="I722" i="6"/>
  <c r="R674" i="6"/>
  <c r="Q674" i="6"/>
  <c r="O674" i="6"/>
  <c r="L674" i="6"/>
  <c r="N674" i="6"/>
  <c r="M674" i="6"/>
  <c r="I674" i="6"/>
  <c r="H674" i="6"/>
  <c r="R193" i="6"/>
  <c r="O193" i="6"/>
  <c r="Q193" i="6"/>
  <c r="L193" i="6"/>
  <c r="M193" i="6"/>
  <c r="N193" i="6"/>
  <c r="I193" i="6"/>
  <c r="H193" i="6"/>
  <c r="R332" i="6"/>
  <c r="Q332" i="6"/>
  <c r="O332" i="6"/>
  <c r="L332" i="6"/>
  <c r="N332" i="6"/>
  <c r="M332" i="6"/>
  <c r="I332" i="6"/>
  <c r="H332" i="6"/>
  <c r="R393" i="6"/>
  <c r="O393" i="6"/>
  <c r="Q393" i="6"/>
  <c r="L393" i="6"/>
  <c r="M393" i="6"/>
  <c r="N393" i="6"/>
  <c r="H393" i="6"/>
  <c r="I393" i="6"/>
  <c r="R421" i="6"/>
  <c r="Q421" i="6"/>
  <c r="O421" i="6"/>
  <c r="L421" i="6"/>
  <c r="N421" i="6"/>
  <c r="M421" i="6"/>
  <c r="I421" i="6"/>
  <c r="H421" i="6"/>
  <c r="R672" i="6"/>
  <c r="O672" i="6"/>
  <c r="Q672" i="6"/>
  <c r="L672" i="6"/>
  <c r="M672" i="6"/>
  <c r="N672" i="6"/>
  <c r="I672" i="6"/>
  <c r="H672" i="6"/>
  <c r="R291" i="6"/>
  <c r="Q291" i="6"/>
  <c r="O291" i="6"/>
  <c r="L291" i="6"/>
  <c r="N291" i="6"/>
  <c r="M291" i="6"/>
  <c r="I291" i="6"/>
  <c r="H291" i="6"/>
  <c r="R231" i="6"/>
  <c r="O231" i="6"/>
  <c r="Q231" i="6"/>
  <c r="L231" i="6"/>
  <c r="M231" i="6"/>
  <c r="N231" i="6"/>
  <c r="H231" i="6"/>
  <c r="I231" i="6"/>
  <c r="R602" i="6"/>
  <c r="Q602" i="6"/>
  <c r="O602" i="6"/>
  <c r="L602" i="6"/>
  <c r="N602" i="6"/>
  <c r="M602" i="6"/>
  <c r="I602" i="6"/>
  <c r="H602" i="6"/>
  <c r="R444" i="6"/>
  <c r="O444" i="6"/>
  <c r="Q444" i="6"/>
  <c r="L444" i="6"/>
  <c r="M444" i="6"/>
  <c r="N444" i="6"/>
  <c r="I444" i="6"/>
  <c r="H444" i="6"/>
  <c r="R720" i="6"/>
  <c r="Q720" i="6"/>
  <c r="O720" i="6"/>
  <c r="L720" i="6"/>
  <c r="N720" i="6"/>
  <c r="M720" i="6"/>
  <c r="I720" i="6"/>
  <c r="H720" i="6"/>
  <c r="R258" i="6"/>
  <c r="O258" i="6"/>
  <c r="Q258" i="6"/>
  <c r="L258" i="6"/>
  <c r="M258" i="6"/>
  <c r="N258" i="6"/>
  <c r="H258" i="6"/>
  <c r="I258" i="6"/>
  <c r="R544" i="6"/>
  <c r="Q544" i="6"/>
  <c r="O544" i="6"/>
  <c r="L544" i="6"/>
  <c r="N544" i="6"/>
  <c r="M544" i="6"/>
  <c r="I544" i="6"/>
  <c r="H544" i="6"/>
  <c r="R166" i="6"/>
  <c r="O166" i="6"/>
  <c r="Q166" i="6"/>
  <c r="L166" i="6"/>
  <c r="M166" i="6"/>
  <c r="N166" i="6"/>
  <c r="I166" i="6"/>
  <c r="H166" i="6"/>
  <c r="R145" i="6"/>
  <c r="Q145" i="6"/>
  <c r="O145" i="6"/>
  <c r="L145" i="6"/>
  <c r="N145" i="6"/>
  <c r="M145" i="6"/>
  <c r="I145" i="6"/>
  <c r="H145" i="6"/>
  <c r="R314" i="6"/>
  <c r="O314" i="6"/>
  <c r="Q314" i="6"/>
  <c r="L314" i="6"/>
  <c r="M314" i="6"/>
  <c r="N314" i="6"/>
  <c r="H314" i="6"/>
  <c r="I314" i="6"/>
  <c r="R265" i="6"/>
  <c r="Q265" i="6"/>
  <c r="O265" i="6"/>
  <c r="L265" i="6"/>
  <c r="N265" i="6"/>
  <c r="M265" i="6"/>
  <c r="I265" i="6"/>
  <c r="H265" i="6"/>
  <c r="R460" i="6"/>
  <c r="O460" i="6"/>
  <c r="Q460" i="6"/>
  <c r="L460" i="6"/>
  <c r="M460" i="6"/>
  <c r="N460" i="6"/>
  <c r="I460" i="6"/>
  <c r="H460" i="6"/>
  <c r="R389" i="6"/>
  <c r="Q389" i="6"/>
  <c r="O389" i="6"/>
  <c r="L389" i="6"/>
  <c r="N389" i="6"/>
  <c r="M389" i="6"/>
  <c r="I389" i="6"/>
  <c r="H389" i="6"/>
  <c r="R667" i="6"/>
  <c r="O667" i="6"/>
  <c r="Q667" i="6"/>
  <c r="L667" i="6"/>
  <c r="M667" i="6"/>
  <c r="N667" i="6"/>
  <c r="H667" i="6"/>
  <c r="I667" i="6"/>
  <c r="R8" i="6"/>
  <c r="Q8" i="6"/>
  <c r="O8" i="6"/>
  <c r="L8" i="6"/>
  <c r="N8" i="6"/>
  <c r="M8" i="6"/>
  <c r="I8" i="6"/>
  <c r="H8" i="6"/>
  <c r="R718" i="6"/>
  <c r="O718" i="6"/>
  <c r="Q718" i="6"/>
  <c r="L718" i="6"/>
  <c r="M718" i="6"/>
  <c r="N718" i="6"/>
  <c r="I718" i="6"/>
  <c r="H718" i="6"/>
  <c r="R187" i="6"/>
  <c r="Q187" i="6"/>
  <c r="O187" i="6"/>
  <c r="L187" i="6"/>
  <c r="N187" i="6"/>
  <c r="M187" i="6"/>
  <c r="I187" i="6"/>
  <c r="H187" i="6"/>
  <c r="R664" i="6"/>
  <c r="O664" i="6"/>
  <c r="Q664" i="6"/>
  <c r="L664" i="6"/>
  <c r="M664" i="6"/>
  <c r="N664" i="6"/>
  <c r="H664" i="6"/>
  <c r="I664" i="6"/>
  <c r="R542" i="6"/>
  <c r="Q542" i="6"/>
  <c r="O542" i="6"/>
  <c r="L542" i="6"/>
  <c r="N542" i="6"/>
  <c r="M542" i="6"/>
  <c r="I542" i="6"/>
  <c r="H542" i="6"/>
  <c r="R600" i="6"/>
  <c r="O600" i="6"/>
  <c r="Q600" i="6"/>
  <c r="L600" i="6"/>
  <c r="M600" i="6"/>
  <c r="N600" i="6"/>
  <c r="I600" i="6"/>
  <c r="H600" i="6"/>
  <c r="R222" i="6"/>
  <c r="Q222" i="6"/>
  <c r="O222" i="6"/>
  <c r="L222" i="6"/>
  <c r="N222" i="6"/>
  <c r="M222" i="6"/>
  <c r="I222" i="6"/>
  <c r="H222" i="6"/>
  <c r="R501" i="6"/>
  <c r="O501" i="6"/>
  <c r="Q501" i="6"/>
  <c r="L501" i="6"/>
  <c r="M501" i="6"/>
  <c r="N501" i="6"/>
  <c r="H501" i="6"/>
  <c r="I501" i="6"/>
  <c r="R62" i="6"/>
  <c r="Q62" i="6"/>
  <c r="O62" i="6"/>
  <c r="L62" i="6"/>
  <c r="N62" i="6"/>
  <c r="M62" i="6"/>
  <c r="I62" i="6"/>
  <c r="H62" i="6"/>
  <c r="R599" i="6"/>
  <c r="O599" i="6"/>
  <c r="Q599" i="6"/>
  <c r="L599" i="6"/>
  <c r="M599" i="6"/>
  <c r="N599" i="6"/>
  <c r="I599" i="6"/>
  <c r="H599" i="6"/>
  <c r="R466" i="6"/>
  <c r="Q466" i="6"/>
  <c r="O466" i="6"/>
  <c r="L466" i="6"/>
  <c r="N466" i="6"/>
  <c r="M466" i="6"/>
  <c r="I466" i="6"/>
  <c r="H466" i="6"/>
  <c r="R306" i="6"/>
  <c r="O306" i="6"/>
  <c r="Q306" i="6"/>
  <c r="L306" i="6"/>
  <c r="M306" i="6"/>
  <c r="N306" i="6"/>
  <c r="H306" i="6"/>
  <c r="I306" i="6"/>
  <c r="R20" i="6"/>
  <c r="Q20" i="6"/>
  <c r="O20" i="6"/>
  <c r="L20" i="6"/>
  <c r="N20" i="6"/>
  <c r="M20" i="6"/>
  <c r="I20" i="6"/>
  <c r="H20" i="6"/>
  <c r="R416" i="6"/>
  <c r="O416" i="6"/>
  <c r="Q416" i="6"/>
  <c r="L416" i="6"/>
  <c r="M416" i="6"/>
  <c r="N416" i="6"/>
  <c r="I416" i="6"/>
  <c r="H416" i="6"/>
  <c r="R123" i="6"/>
  <c r="Q123" i="6"/>
  <c r="O123" i="6"/>
  <c r="L123" i="6"/>
  <c r="N123" i="6"/>
  <c r="M123" i="6"/>
  <c r="I123" i="6"/>
  <c r="H123" i="6"/>
  <c r="R317" i="6"/>
  <c r="O317" i="6"/>
  <c r="Q317" i="6"/>
  <c r="L317" i="6"/>
  <c r="M317" i="6"/>
  <c r="N317" i="6"/>
  <c r="H317" i="6"/>
  <c r="I317" i="6"/>
  <c r="R448" i="6"/>
  <c r="Q448" i="6"/>
  <c r="O448" i="6"/>
  <c r="L448" i="6"/>
  <c r="N448" i="6"/>
  <c r="M448" i="6"/>
  <c r="I448" i="6"/>
  <c r="H448" i="6"/>
  <c r="R571" i="6"/>
  <c r="O571" i="6"/>
  <c r="Q571" i="6"/>
  <c r="L571" i="6"/>
  <c r="M571" i="6"/>
  <c r="N571" i="6"/>
  <c r="I571" i="6"/>
  <c r="H571" i="6"/>
  <c r="R121" i="6"/>
  <c r="Q121" i="6"/>
  <c r="O121" i="6"/>
  <c r="L121" i="6"/>
  <c r="N121" i="6"/>
  <c r="M121" i="6"/>
  <c r="I121" i="6"/>
  <c r="H121" i="6"/>
  <c r="R154" i="6"/>
  <c r="O154" i="6"/>
  <c r="Q154" i="6"/>
  <c r="L154" i="6"/>
  <c r="M154" i="6"/>
  <c r="N154" i="6"/>
  <c r="H154" i="6"/>
  <c r="I154" i="6"/>
  <c r="R229" i="6"/>
  <c r="Q229" i="6"/>
  <c r="O229" i="6"/>
  <c r="L229" i="6"/>
  <c r="N229" i="6"/>
  <c r="M229" i="6"/>
  <c r="I229" i="6"/>
  <c r="H229" i="6"/>
  <c r="R431" i="6"/>
  <c r="O431" i="6"/>
  <c r="L431" i="6"/>
  <c r="Q431" i="6"/>
  <c r="M431" i="6"/>
  <c r="N431" i="6"/>
  <c r="I431" i="6"/>
  <c r="H431" i="6"/>
  <c r="R653" i="6"/>
  <c r="O653" i="6"/>
  <c r="Q653" i="6"/>
  <c r="L653" i="6"/>
  <c r="N653" i="6"/>
  <c r="M653" i="6"/>
  <c r="I653" i="6"/>
  <c r="H653" i="6"/>
  <c r="R169" i="6"/>
  <c r="O169" i="6"/>
  <c r="Q169" i="6"/>
  <c r="L169" i="6"/>
  <c r="M169" i="6"/>
  <c r="N169" i="6"/>
  <c r="H169" i="6"/>
  <c r="I169" i="6"/>
  <c r="R652" i="6"/>
  <c r="Q652" i="6"/>
  <c r="O652" i="6"/>
  <c r="L652" i="6"/>
  <c r="N652" i="6"/>
  <c r="M652" i="6"/>
  <c r="I652" i="6"/>
  <c r="H652" i="6"/>
  <c r="R443" i="6"/>
  <c r="O443" i="6"/>
  <c r="Q443" i="6"/>
  <c r="L443" i="6"/>
  <c r="M443" i="6"/>
  <c r="N443" i="6"/>
  <c r="I443" i="6"/>
  <c r="H443" i="6"/>
  <c r="R220" i="6"/>
  <c r="O220" i="6"/>
  <c r="Q220" i="6"/>
  <c r="L220" i="6"/>
  <c r="N220" i="6"/>
  <c r="M220" i="6"/>
  <c r="I220" i="6"/>
  <c r="H220" i="6"/>
  <c r="R539" i="6"/>
  <c r="O539" i="6"/>
  <c r="Q539" i="6"/>
  <c r="L539" i="6"/>
  <c r="M539" i="6"/>
  <c r="N539" i="6"/>
  <c r="H539" i="6"/>
  <c r="I539" i="6"/>
  <c r="R548" i="6"/>
  <c r="Q548" i="6"/>
  <c r="O548" i="6"/>
  <c r="L548" i="6"/>
  <c r="N548" i="6"/>
  <c r="M548" i="6"/>
  <c r="I548" i="6"/>
  <c r="H548" i="6"/>
  <c r="R512" i="6"/>
  <c r="O512" i="6"/>
  <c r="L512" i="6"/>
  <c r="M512" i="6"/>
  <c r="N512" i="6"/>
  <c r="Q512" i="6"/>
  <c r="I512" i="6"/>
  <c r="H512" i="6"/>
  <c r="R646" i="6"/>
  <c r="O646" i="6"/>
  <c r="Q646" i="6"/>
  <c r="L646" i="6"/>
  <c r="N646" i="6"/>
  <c r="M646" i="6"/>
  <c r="I646" i="6"/>
  <c r="H646" i="6"/>
  <c r="R363" i="6"/>
  <c r="O363" i="6"/>
  <c r="Q363" i="6"/>
  <c r="L363" i="6"/>
  <c r="M363" i="6"/>
  <c r="N363" i="6"/>
  <c r="H363" i="6"/>
  <c r="I363" i="6"/>
  <c r="R76" i="6"/>
  <c r="Q76" i="6"/>
  <c r="O76" i="6"/>
  <c r="L76" i="6"/>
  <c r="N76" i="6"/>
  <c r="M76" i="6"/>
  <c r="I76" i="6"/>
  <c r="H76" i="6"/>
  <c r="R269" i="6"/>
  <c r="O269" i="6"/>
  <c r="Q269" i="6"/>
  <c r="L269" i="6"/>
  <c r="M269" i="6"/>
  <c r="N269" i="6"/>
  <c r="I269" i="6"/>
  <c r="H269" i="6"/>
  <c r="R479" i="6"/>
  <c r="O479" i="6"/>
  <c r="Q479" i="6"/>
  <c r="L479" i="6"/>
  <c r="N479" i="6"/>
  <c r="M479" i="6"/>
  <c r="I479" i="6"/>
  <c r="H479" i="6"/>
  <c r="R279" i="6"/>
  <c r="O279" i="6"/>
  <c r="Q279" i="6"/>
  <c r="L279" i="6"/>
  <c r="M279" i="6"/>
  <c r="N279" i="6"/>
  <c r="H279" i="6"/>
  <c r="I279" i="6"/>
  <c r="R135" i="6"/>
  <c r="Q135" i="6"/>
  <c r="O135" i="6"/>
  <c r="L135" i="6"/>
  <c r="N135" i="6"/>
  <c r="M135" i="6"/>
  <c r="I135" i="6"/>
  <c r="H135" i="6"/>
  <c r="R642" i="6"/>
  <c r="O642" i="6"/>
  <c r="L642" i="6"/>
  <c r="M642" i="6"/>
  <c r="N642" i="6"/>
  <c r="Q642" i="6"/>
  <c r="I642" i="6"/>
  <c r="H642" i="6"/>
  <c r="R177" i="6"/>
  <c r="O177" i="6"/>
  <c r="Q177" i="6"/>
  <c r="L177" i="6"/>
  <c r="N177" i="6"/>
  <c r="M177" i="6"/>
  <c r="I177" i="6"/>
  <c r="H177" i="6"/>
  <c r="R442" i="6"/>
  <c r="O442" i="6"/>
  <c r="Q442" i="6"/>
  <c r="L442" i="6"/>
  <c r="M442" i="6"/>
  <c r="N442" i="6"/>
  <c r="H442" i="6"/>
  <c r="I442" i="6"/>
  <c r="R639" i="6"/>
  <c r="Q639" i="6"/>
  <c r="O639" i="6"/>
  <c r="L639" i="6"/>
  <c r="N639" i="6"/>
  <c r="M639" i="6"/>
  <c r="I639" i="6"/>
  <c r="H639" i="6"/>
  <c r="R283" i="6"/>
  <c r="O283" i="6"/>
  <c r="N283" i="6"/>
  <c r="Q283" i="6"/>
  <c r="L283" i="6"/>
  <c r="M283" i="6"/>
  <c r="I283" i="6"/>
  <c r="H283" i="6"/>
  <c r="R302" i="6"/>
  <c r="O302" i="6"/>
  <c r="Q302" i="6"/>
  <c r="N302" i="6"/>
  <c r="L302" i="6"/>
  <c r="M302" i="6"/>
  <c r="I302" i="6"/>
  <c r="H302" i="6"/>
  <c r="R360" i="6"/>
  <c r="O360" i="6"/>
  <c r="Q360" i="6"/>
  <c r="N360" i="6"/>
  <c r="L360" i="6"/>
  <c r="M360" i="6"/>
  <c r="H360" i="6"/>
  <c r="I360" i="6"/>
  <c r="R81" i="6"/>
  <c r="Q81" i="6"/>
  <c r="O81" i="6"/>
  <c r="N81" i="6"/>
  <c r="L81" i="6"/>
  <c r="M81" i="6"/>
  <c r="I81" i="6"/>
  <c r="H81" i="6"/>
  <c r="R535" i="6"/>
  <c r="O535" i="6"/>
  <c r="N535" i="6"/>
  <c r="L535" i="6"/>
  <c r="M535" i="6"/>
  <c r="Q535" i="6"/>
  <c r="I535" i="6"/>
  <c r="H535" i="6"/>
  <c r="R709" i="6"/>
  <c r="O709" i="6"/>
  <c r="Q709" i="6"/>
  <c r="N709" i="6"/>
  <c r="L709" i="6"/>
  <c r="M709" i="6"/>
  <c r="I709" i="6"/>
  <c r="H709" i="6"/>
  <c r="R493" i="6"/>
  <c r="O493" i="6"/>
  <c r="N493" i="6"/>
  <c r="Q493" i="6"/>
  <c r="L493" i="6"/>
  <c r="M493" i="6"/>
  <c r="H493" i="6"/>
  <c r="I493" i="6"/>
  <c r="R550" i="6"/>
  <c r="Q550" i="6"/>
  <c r="O550" i="6"/>
  <c r="N550" i="6"/>
  <c r="L550" i="6"/>
  <c r="M550" i="6"/>
  <c r="I550" i="6"/>
  <c r="H550" i="6"/>
  <c r="R52" i="6"/>
  <c r="O52" i="6"/>
  <c r="N52" i="6"/>
  <c r="Q52" i="6"/>
  <c r="L52" i="6"/>
  <c r="M52" i="6"/>
  <c r="I52" i="6"/>
  <c r="H52" i="6"/>
  <c r="R304" i="6"/>
  <c r="O304" i="6"/>
  <c r="Q304" i="6"/>
  <c r="N304" i="6"/>
  <c r="L304" i="6"/>
  <c r="M304" i="6"/>
  <c r="I304" i="6"/>
  <c r="H304" i="6"/>
  <c r="R358" i="6"/>
  <c r="O358" i="6"/>
  <c r="Q358" i="6"/>
  <c r="N358" i="6"/>
  <c r="M358" i="6"/>
  <c r="L358" i="6"/>
  <c r="H358" i="6"/>
  <c r="I358" i="6"/>
  <c r="R236" i="6"/>
  <c r="Q236" i="6"/>
  <c r="O236" i="6"/>
  <c r="M236" i="6"/>
  <c r="N236" i="6"/>
  <c r="L236" i="6"/>
  <c r="I236" i="6"/>
  <c r="H236" i="6"/>
  <c r="R596" i="6"/>
  <c r="O596" i="6"/>
  <c r="N596" i="6"/>
  <c r="M596" i="6"/>
  <c r="L596" i="6"/>
  <c r="Q596" i="6"/>
  <c r="I596" i="6"/>
  <c r="H596" i="6"/>
  <c r="R510" i="6"/>
  <c r="O510" i="6"/>
  <c r="Q510" i="6"/>
  <c r="M510" i="6"/>
  <c r="N510" i="6"/>
  <c r="L510" i="6"/>
  <c r="I510" i="6"/>
  <c r="H510" i="6"/>
  <c r="R595" i="6"/>
  <c r="O595" i="6"/>
  <c r="N595" i="6"/>
  <c r="M595" i="6"/>
  <c r="Q595" i="6"/>
  <c r="L595" i="6"/>
  <c r="H595" i="6"/>
  <c r="I595" i="6"/>
  <c r="R126" i="6"/>
  <c r="Q126" i="6"/>
  <c r="O126" i="6"/>
  <c r="M126" i="6"/>
  <c r="N126" i="6"/>
  <c r="L126" i="6"/>
  <c r="I126" i="6"/>
  <c r="H126" i="6"/>
  <c r="R631" i="6"/>
  <c r="O631" i="6"/>
  <c r="N631" i="6"/>
  <c r="M631" i="6"/>
  <c r="Q631" i="6"/>
  <c r="L631" i="6"/>
  <c r="I631" i="6"/>
  <c r="H631" i="6"/>
  <c r="R405" i="6"/>
  <c r="O405" i="6"/>
  <c r="Q405" i="6"/>
  <c r="M405" i="6"/>
  <c r="N405" i="6"/>
  <c r="L405" i="6"/>
  <c r="I405" i="6"/>
  <c r="H405" i="6"/>
  <c r="R629" i="6"/>
  <c r="O629" i="6"/>
  <c r="Q629" i="6"/>
  <c r="N629" i="6"/>
  <c r="M629" i="6"/>
  <c r="L629" i="6"/>
  <c r="H629" i="6"/>
  <c r="I629" i="6"/>
  <c r="R468" i="6"/>
  <c r="Q468" i="6"/>
  <c r="O468" i="6"/>
  <c r="M468" i="6"/>
  <c r="N468" i="6"/>
  <c r="L468" i="6"/>
  <c r="I468" i="6"/>
  <c r="H468" i="6"/>
  <c r="R437" i="6"/>
  <c r="O437" i="6"/>
  <c r="N437" i="6"/>
  <c r="M437" i="6"/>
  <c r="L437" i="6"/>
  <c r="Q437" i="6"/>
  <c r="I437" i="6"/>
  <c r="H437" i="6"/>
  <c r="R415" i="6"/>
  <c r="O415" i="6"/>
  <c r="Q415" i="6"/>
  <c r="M415" i="6"/>
  <c r="N415" i="6"/>
  <c r="L415" i="6"/>
  <c r="I415" i="6"/>
  <c r="H415" i="6"/>
  <c r="R104" i="6"/>
  <c r="O104" i="6"/>
  <c r="N104" i="6"/>
  <c r="M104" i="6"/>
  <c r="Q104" i="6"/>
  <c r="L104" i="6"/>
  <c r="H104" i="6"/>
  <c r="I104" i="6"/>
  <c r="R407" i="6"/>
  <c r="Q407" i="6"/>
  <c r="O407" i="6"/>
  <c r="M407" i="6"/>
  <c r="N407" i="6"/>
  <c r="L407" i="6"/>
  <c r="I407" i="6"/>
  <c r="H407" i="6"/>
  <c r="R463" i="6"/>
  <c r="O463" i="6"/>
  <c r="N463" i="6"/>
  <c r="M463" i="6"/>
  <c r="Q463" i="6"/>
  <c r="L463" i="6"/>
  <c r="I463" i="6"/>
  <c r="H463" i="6"/>
  <c r="R530" i="6"/>
  <c r="O530" i="6"/>
  <c r="Q530" i="6"/>
  <c r="M530" i="6"/>
  <c r="N530" i="6"/>
  <c r="L530" i="6"/>
  <c r="I530" i="6"/>
  <c r="H530" i="6"/>
  <c r="R160" i="6"/>
  <c r="O160" i="6"/>
  <c r="Q160" i="6"/>
  <c r="N160" i="6"/>
  <c r="M160" i="6"/>
  <c r="L160" i="6"/>
  <c r="H160" i="6"/>
  <c r="I160" i="6"/>
  <c r="R452" i="6"/>
  <c r="Q452" i="6"/>
  <c r="O452" i="6"/>
  <c r="M452" i="6"/>
  <c r="N452" i="6"/>
  <c r="L452" i="6"/>
  <c r="I452" i="6"/>
  <c r="H452" i="6"/>
  <c r="R446" i="6"/>
  <c r="O446" i="6"/>
  <c r="N446" i="6"/>
  <c r="M446" i="6"/>
  <c r="L446" i="6"/>
  <c r="Q446" i="6"/>
  <c r="I446" i="6"/>
  <c r="H446" i="6"/>
  <c r="R705" i="6"/>
  <c r="O705" i="6"/>
  <c r="Q705" i="6"/>
  <c r="M705" i="6"/>
  <c r="N705" i="6"/>
  <c r="L705" i="6"/>
  <c r="I705" i="6"/>
  <c r="H705" i="6"/>
  <c r="R441" i="6"/>
  <c r="O441" i="6"/>
  <c r="N441" i="6"/>
  <c r="M441" i="6"/>
  <c r="Q441" i="6"/>
  <c r="L441" i="6"/>
  <c r="H441" i="6"/>
  <c r="I441" i="6"/>
  <c r="R394" i="6"/>
  <c r="Q394" i="6"/>
  <c r="O394" i="6"/>
  <c r="M394" i="6"/>
  <c r="N394" i="6"/>
  <c r="L394" i="6"/>
  <c r="I394" i="6"/>
  <c r="H394" i="6"/>
  <c r="R25" i="6"/>
  <c r="O25" i="6"/>
  <c r="N25" i="6"/>
  <c r="M25" i="6"/>
  <c r="Q25" i="6"/>
  <c r="L25" i="6"/>
  <c r="I25" i="6"/>
  <c r="H25" i="6"/>
  <c r="R300" i="6"/>
  <c r="O300" i="6"/>
  <c r="Q300" i="6"/>
  <c r="M300" i="6"/>
  <c r="N300" i="6"/>
  <c r="L300" i="6"/>
  <c r="I300" i="6"/>
  <c r="H300" i="6"/>
  <c r="R626" i="6"/>
  <c r="O626" i="6"/>
  <c r="Q626" i="6"/>
  <c r="N626" i="6"/>
  <c r="M626" i="6"/>
  <c r="L626" i="6"/>
  <c r="H626" i="6"/>
  <c r="I626" i="6"/>
  <c r="R549" i="6"/>
  <c r="Q549" i="6"/>
  <c r="O549" i="6"/>
  <c r="M549" i="6"/>
  <c r="N549" i="6"/>
  <c r="L549" i="6"/>
  <c r="I549" i="6"/>
  <c r="H549" i="6"/>
  <c r="R26" i="6"/>
  <c r="O26" i="6"/>
  <c r="N26" i="6"/>
  <c r="M26" i="6"/>
  <c r="L26" i="6"/>
  <c r="Q26" i="6"/>
  <c r="I26" i="6"/>
  <c r="H26" i="6"/>
  <c r="R278" i="6"/>
  <c r="O278" i="6"/>
  <c r="Q278" i="6"/>
  <c r="M278" i="6"/>
  <c r="N278" i="6"/>
  <c r="L278" i="6"/>
  <c r="I278" i="6"/>
  <c r="H278" i="6"/>
  <c r="R205" i="6"/>
  <c r="O205" i="6"/>
  <c r="N205" i="6"/>
  <c r="M205" i="6"/>
  <c r="Q205" i="6"/>
  <c r="L205" i="6"/>
  <c r="H205" i="6"/>
  <c r="I205" i="6"/>
  <c r="R401" i="6"/>
  <c r="Q401" i="6"/>
  <c r="O401" i="6"/>
  <c r="M401" i="6"/>
  <c r="N401" i="6"/>
  <c r="L401" i="6"/>
  <c r="I401" i="6"/>
  <c r="H401" i="6"/>
  <c r="R624" i="6"/>
  <c r="O624" i="6"/>
  <c r="N624" i="6"/>
  <c r="M624" i="6"/>
  <c r="Q624" i="6"/>
  <c r="L624" i="6"/>
  <c r="I624" i="6"/>
  <c r="H624" i="6"/>
  <c r="R221" i="6"/>
  <c r="O221" i="6"/>
  <c r="Q221" i="6"/>
  <c r="M221" i="6"/>
  <c r="N221" i="6"/>
  <c r="L221" i="6"/>
  <c r="I221" i="6"/>
  <c r="H221" i="6"/>
  <c r="R404" i="6"/>
  <c r="O404" i="6"/>
  <c r="Q404" i="6"/>
  <c r="N404" i="6"/>
  <c r="M404" i="6"/>
  <c r="L404" i="6"/>
  <c r="H404" i="6"/>
  <c r="I404" i="6"/>
  <c r="R526" i="6"/>
  <c r="Q526" i="6"/>
  <c r="O526" i="6"/>
  <c r="M526" i="6"/>
  <c r="N526" i="6"/>
  <c r="H526" i="6"/>
  <c r="L526" i="6"/>
  <c r="I526" i="6"/>
  <c r="R233" i="6"/>
  <c r="O233" i="6"/>
  <c r="N233" i="6"/>
  <c r="M233" i="6"/>
  <c r="H233" i="6"/>
  <c r="L233" i="6"/>
  <c r="Q233" i="6"/>
  <c r="I233" i="6"/>
  <c r="R9" i="6"/>
  <c r="O9" i="6"/>
  <c r="Q9" i="6"/>
  <c r="M9" i="6"/>
  <c r="N9" i="6"/>
  <c r="H9" i="6"/>
  <c r="L9" i="6"/>
  <c r="I9" i="6"/>
  <c r="R591" i="6"/>
  <c r="O591" i="6"/>
  <c r="N591" i="6"/>
  <c r="M591" i="6"/>
  <c r="Q591" i="6"/>
  <c r="H591" i="6"/>
  <c r="L591" i="6"/>
  <c r="I591" i="6"/>
  <c r="R486" i="6"/>
  <c r="Q486" i="6"/>
  <c r="O486" i="6"/>
  <c r="M486" i="6"/>
  <c r="N486" i="6"/>
  <c r="H486" i="6"/>
  <c r="L486" i="6"/>
  <c r="I486" i="6"/>
  <c r="R590" i="6"/>
  <c r="O590" i="6"/>
  <c r="N590" i="6"/>
  <c r="M590" i="6"/>
  <c r="Q590" i="6"/>
  <c r="H590" i="6"/>
  <c r="L590" i="6"/>
  <c r="I590" i="6"/>
  <c r="R29" i="6"/>
  <c r="O29" i="6"/>
  <c r="Q29" i="6"/>
  <c r="M29" i="6"/>
  <c r="N29" i="6"/>
  <c r="H29" i="6"/>
  <c r="L29" i="6"/>
  <c r="I29" i="6"/>
  <c r="R285" i="6"/>
  <c r="O285" i="6"/>
  <c r="Q285" i="6"/>
  <c r="N285" i="6"/>
  <c r="M285" i="6"/>
  <c r="H285" i="6"/>
  <c r="L285" i="6"/>
  <c r="I285" i="6"/>
  <c r="R562" i="6"/>
  <c r="Q562" i="6"/>
  <c r="O562" i="6"/>
  <c r="M562" i="6"/>
  <c r="N562" i="6"/>
  <c r="H562" i="6"/>
  <c r="L562" i="6"/>
  <c r="I562" i="6"/>
  <c r="R702" i="6"/>
  <c r="O702" i="6"/>
  <c r="N702" i="6"/>
  <c r="M702" i="6"/>
  <c r="H702" i="6"/>
  <c r="L702" i="6"/>
  <c r="Q702" i="6"/>
  <c r="I702" i="6"/>
  <c r="R589" i="6"/>
  <c r="O589" i="6"/>
  <c r="Q589" i="6"/>
  <c r="M589" i="6"/>
  <c r="N589" i="6"/>
  <c r="H589" i="6"/>
  <c r="L589" i="6"/>
  <c r="I589" i="6"/>
  <c r="R131" i="6"/>
  <c r="O131" i="6"/>
  <c r="N131" i="6"/>
  <c r="M131" i="6"/>
  <c r="Q131" i="6"/>
  <c r="H131" i="6"/>
  <c r="L131" i="6"/>
  <c r="I131" i="6"/>
  <c r="R39" i="6"/>
  <c r="Q39" i="6"/>
  <c r="O39" i="6"/>
  <c r="M39" i="6"/>
  <c r="N39" i="6"/>
  <c r="H39" i="6"/>
  <c r="L39" i="6"/>
  <c r="I39" i="6"/>
  <c r="R588" i="6"/>
  <c r="O588" i="6"/>
  <c r="N588" i="6"/>
  <c r="M588" i="6"/>
  <c r="H588" i="6"/>
  <c r="Q588" i="6"/>
  <c r="L588" i="6"/>
  <c r="I588" i="6"/>
  <c r="R560" i="6"/>
  <c r="O560" i="6"/>
  <c r="Q560" i="6"/>
  <c r="M560" i="6"/>
  <c r="N560" i="6"/>
  <c r="H560" i="6"/>
  <c r="L560" i="6"/>
  <c r="I560" i="6"/>
  <c r="R182" i="6"/>
  <c r="O182" i="6"/>
  <c r="Q182" i="6"/>
  <c r="N182" i="6"/>
  <c r="M182" i="6"/>
  <c r="H182" i="6"/>
  <c r="L182" i="6"/>
  <c r="I182" i="6"/>
  <c r="R700" i="6"/>
  <c r="Q700" i="6"/>
  <c r="O700" i="6"/>
  <c r="M700" i="6"/>
  <c r="N700" i="6"/>
  <c r="H700" i="6"/>
  <c r="L700" i="6"/>
  <c r="I700" i="6"/>
  <c r="R328" i="6"/>
  <c r="O328" i="6"/>
  <c r="N328" i="6"/>
  <c r="M328" i="6"/>
  <c r="H328" i="6"/>
  <c r="L328" i="6"/>
  <c r="Q328" i="6"/>
  <c r="I328" i="6"/>
  <c r="R295" i="6"/>
  <c r="O295" i="6"/>
  <c r="Q295" i="6"/>
  <c r="M295" i="6"/>
  <c r="N295" i="6"/>
  <c r="H295" i="6"/>
  <c r="L295" i="6"/>
  <c r="I295" i="6"/>
  <c r="R315" i="6"/>
  <c r="O315" i="6"/>
  <c r="N315" i="6"/>
  <c r="M315" i="6"/>
  <c r="Q315" i="6"/>
  <c r="H315" i="6"/>
  <c r="L315" i="6"/>
  <c r="I315" i="6"/>
  <c r="R287" i="6"/>
  <c r="Q287" i="6"/>
  <c r="O287" i="6"/>
  <c r="M287" i="6"/>
  <c r="N287" i="6"/>
  <c r="H287" i="6"/>
  <c r="L287" i="6"/>
  <c r="I287" i="6"/>
  <c r="R425" i="6"/>
  <c r="O425" i="6"/>
  <c r="N425" i="6"/>
  <c r="M425" i="6"/>
  <c r="Q425" i="6"/>
  <c r="H425" i="6"/>
  <c r="L425" i="6"/>
  <c r="I425" i="6"/>
  <c r="R558" i="6"/>
  <c r="O558" i="6"/>
  <c r="Q558" i="6"/>
  <c r="M558" i="6"/>
  <c r="N558" i="6"/>
  <c r="H558" i="6"/>
  <c r="L558" i="6"/>
  <c r="I558" i="6"/>
  <c r="R266" i="6"/>
  <c r="O266" i="6"/>
  <c r="Q266" i="6"/>
  <c r="N266" i="6"/>
  <c r="M266" i="6"/>
  <c r="H266" i="6"/>
  <c r="L266" i="6"/>
  <c r="I266" i="6"/>
  <c r="R521" i="6"/>
  <c r="Q521" i="6"/>
  <c r="O521" i="6"/>
  <c r="M521" i="6"/>
  <c r="N521" i="6"/>
  <c r="H521" i="6"/>
  <c r="L521" i="6"/>
  <c r="I521" i="6"/>
  <c r="R281" i="6"/>
  <c r="O281" i="6"/>
  <c r="N281" i="6"/>
  <c r="M281" i="6"/>
  <c r="H281" i="6"/>
  <c r="L281" i="6"/>
  <c r="Q281" i="6"/>
  <c r="I281" i="6"/>
  <c r="R688" i="6"/>
  <c r="O688" i="6"/>
  <c r="Q688" i="6"/>
  <c r="M688" i="6"/>
  <c r="N688" i="6"/>
  <c r="H688" i="6"/>
  <c r="L688" i="6"/>
  <c r="I688" i="6"/>
  <c r="R586" i="6"/>
  <c r="O586" i="6"/>
  <c r="N586" i="6"/>
  <c r="M586" i="6"/>
  <c r="Q586" i="6"/>
  <c r="H586" i="6"/>
  <c r="L586" i="6"/>
  <c r="I586" i="6"/>
  <c r="R551" i="6"/>
  <c r="Q551" i="6"/>
  <c r="O551" i="6"/>
  <c r="M551" i="6"/>
  <c r="N551" i="6"/>
  <c r="H551" i="6"/>
  <c r="L551" i="6"/>
  <c r="I551" i="6"/>
  <c r="R134" i="6"/>
  <c r="O134" i="6"/>
  <c r="N134" i="6"/>
  <c r="M134" i="6"/>
  <c r="H134" i="6"/>
  <c r="Q134" i="6"/>
  <c r="L134" i="6"/>
  <c r="I134" i="6"/>
  <c r="R309" i="6"/>
  <c r="O309" i="6"/>
  <c r="Q309" i="6"/>
  <c r="M309" i="6"/>
  <c r="N309" i="6"/>
  <c r="H309" i="6"/>
  <c r="L309" i="6"/>
  <c r="I309" i="6"/>
  <c r="R250" i="6"/>
  <c r="Q250" i="6"/>
  <c r="N250" i="6"/>
  <c r="M250" i="6"/>
  <c r="O250" i="6"/>
  <c r="H250" i="6"/>
  <c r="L250" i="6"/>
  <c r="I250" i="6"/>
  <c r="R456" i="6"/>
  <c r="O456" i="6"/>
  <c r="Q456" i="6"/>
  <c r="M456" i="6"/>
  <c r="N456" i="6"/>
  <c r="H456" i="6"/>
  <c r="L456" i="6"/>
  <c r="I456" i="6"/>
  <c r="R324" i="6"/>
  <c r="O324" i="6"/>
  <c r="N324" i="6"/>
  <c r="M324" i="6"/>
  <c r="H324" i="6"/>
  <c r="L324" i="6"/>
  <c r="Q324" i="6"/>
  <c r="I324" i="6"/>
  <c r="R181" i="6"/>
  <c r="O181" i="6"/>
  <c r="Q181" i="6"/>
  <c r="M181" i="6"/>
  <c r="N181" i="6"/>
  <c r="H181" i="6"/>
  <c r="L181" i="6"/>
  <c r="I181" i="6"/>
  <c r="R612" i="6"/>
  <c r="O612" i="6"/>
  <c r="N612" i="6"/>
  <c r="M612" i="6"/>
  <c r="Q612" i="6"/>
  <c r="H612" i="6"/>
  <c r="L612" i="6"/>
  <c r="I612" i="6"/>
  <c r="R284" i="6"/>
  <c r="O284" i="6"/>
  <c r="Q284" i="6"/>
  <c r="M284" i="6"/>
  <c r="N284" i="6"/>
  <c r="H284" i="6"/>
  <c r="L284" i="6"/>
  <c r="I284" i="6"/>
  <c r="R197" i="6"/>
  <c r="O197" i="6"/>
  <c r="N197" i="6"/>
  <c r="M197" i="6"/>
  <c r="Q197" i="6"/>
  <c r="H197" i="6"/>
  <c r="L197" i="6"/>
  <c r="I197" i="6"/>
  <c r="R556" i="6"/>
  <c r="O556" i="6"/>
  <c r="Q556" i="6"/>
  <c r="M556" i="6"/>
  <c r="N556" i="6"/>
  <c r="H556" i="6"/>
  <c r="L556" i="6"/>
  <c r="I556" i="6"/>
  <c r="R518" i="6"/>
  <c r="O518" i="6"/>
  <c r="Q518" i="6"/>
  <c r="N518" i="6"/>
  <c r="M518" i="6"/>
  <c r="H518" i="6"/>
  <c r="L518" i="6"/>
  <c r="I518" i="6"/>
  <c r="R192" i="6"/>
  <c r="O192" i="6"/>
  <c r="Q192" i="6"/>
  <c r="M192" i="6"/>
  <c r="N192" i="6"/>
  <c r="H192" i="6"/>
  <c r="L192" i="6"/>
  <c r="I192" i="6"/>
  <c r="R311" i="6"/>
  <c r="O311" i="6"/>
  <c r="N311" i="6"/>
  <c r="M311" i="6"/>
  <c r="H311" i="6"/>
  <c r="L311" i="6"/>
  <c r="Q311" i="6"/>
  <c r="I311" i="6"/>
  <c r="R481" i="6"/>
  <c r="O481" i="6"/>
  <c r="Q481" i="6"/>
  <c r="M481" i="6"/>
  <c r="N481" i="6"/>
  <c r="H481" i="6"/>
  <c r="L481" i="6"/>
  <c r="I481" i="6"/>
  <c r="R410" i="6"/>
  <c r="O410" i="6"/>
  <c r="N410" i="6"/>
  <c r="M410" i="6"/>
  <c r="Q410" i="6"/>
  <c r="H410" i="6"/>
  <c r="L410" i="6"/>
  <c r="I410" i="6"/>
  <c r="R172" i="6"/>
  <c r="O172" i="6"/>
  <c r="Q172" i="6"/>
  <c r="M172" i="6"/>
  <c r="N172" i="6"/>
  <c r="H172" i="6"/>
  <c r="L172" i="6"/>
  <c r="I172" i="6"/>
  <c r="R607" i="6"/>
  <c r="O607" i="6"/>
  <c r="N607" i="6"/>
  <c r="M607" i="6"/>
  <c r="H607" i="6"/>
  <c r="Q607" i="6"/>
  <c r="L607" i="6"/>
  <c r="I607" i="6"/>
  <c r="R215" i="6"/>
  <c r="O215" i="6"/>
  <c r="Q215" i="6"/>
  <c r="M215" i="6"/>
  <c r="N215" i="6"/>
  <c r="H215" i="6"/>
  <c r="L215" i="6"/>
  <c r="I215" i="6"/>
  <c r="R417" i="6"/>
  <c r="O417" i="6"/>
  <c r="Q417" i="6"/>
  <c r="N417" i="6"/>
  <c r="M417" i="6"/>
  <c r="H417" i="6"/>
  <c r="L417" i="6"/>
  <c r="I417" i="6"/>
  <c r="R480" i="6"/>
  <c r="O480" i="6"/>
  <c r="Q480" i="6"/>
  <c r="M480" i="6"/>
  <c r="N480" i="6"/>
  <c r="H480" i="6"/>
  <c r="L480" i="6"/>
  <c r="I480" i="6"/>
  <c r="R22" i="6"/>
  <c r="O22" i="6"/>
  <c r="N22" i="6"/>
  <c r="M22" i="6"/>
  <c r="H22" i="6"/>
  <c r="L22" i="6"/>
  <c r="Q22" i="6"/>
  <c r="I22" i="6"/>
  <c r="R173" i="6"/>
  <c r="O173" i="6"/>
  <c r="Q173" i="6"/>
  <c r="M173" i="6"/>
  <c r="N173" i="6"/>
  <c r="H173" i="6"/>
  <c r="L173" i="6"/>
  <c r="I173" i="6"/>
  <c r="R516" i="6"/>
  <c r="O516" i="6"/>
  <c r="N516" i="6"/>
  <c r="M516" i="6"/>
  <c r="Q516" i="6"/>
  <c r="H516" i="6"/>
  <c r="L516" i="6"/>
  <c r="I516" i="6"/>
  <c r="R507" i="6"/>
  <c r="Q507" i="6"/>
  <c r="N507" i="6"/>
  <c r="O507" i="6"/>
  <c r="M507" i="6"/>
  <c r="I507" i="6"/>
  <c r="H507" i="6"/>
  <c r="L507" i="6"/>
  <c r="Q223" i="6"/>
  <c r="R223" i="6"/>
  <c r="N223" i="6"/>
  <c r="M223" i="6"/>
  <c r="I223" i="6"/>
  <c r="L223" i="6"/>
  <c r="H223" i="6"/>
  <c r="O223" i="6"/>
  <c r="R579" i="6"/>
  <c r="Q579" i="6"/>
  <c r="N579" i="6"/>
  <c r="M579" i="6"/>
  <c r="O579" i="6"/>
  <c r="I579" i="6"/>
  <c r="H579" i="6"/>
  <c r="L579" i="6"/>
  <c r="Q377" i="6"/>
  <c r="R377" i="6"/>
  <c r="N377" i="6"/>
  <c r="M377" i="6"/>
  <c r="I377" i="6"/>
  <c r="O377" i="6"/>
  <c r="L377" i="6"/>
  <c r="H377" i="6"/>
  <c r="R476" i="6"/>
  <c r="Q476" i="6"/>
  <c r="N476" i="6"/>
  <c r="O476" i="6"/>
  <c r="M476" i="6"/>
  <c r="I476" i="6"/>
  <c r="H476" i="6"/>
  <c r="L476" i="6"/>
  <c r="Q252" i="6"/>
  <c r="R252" i="6"/>
  <c r="N252" i="6"/>
  <c r="M252" i="6"/>
  <c r="I252" i="6"/>
  <c r="L252" i="6"/>
  <c r="H252" i="6"/>
  <c r="O252" i="6"/>
  <c r="R93" i="6"/>
  <c r="Q93" i="6"/>
  <c r="N93" i="6"/>
  <c r="M93" i="6"/>
  <c r="O93" i="6"/>
  <c r="I93" i="6"/>
  <c r="H93" i="6"/>
  <c r="L93" i="6"/>
  <c r="Q725" i="6"/>
  <c r="R725" i="6"/>
  <c r="N725" i="6"/>
  <c r="M725" i="6"/>
  <c r="I725" i="6"/>
  <c r="L725" i="6"/>
  <c r="H725" i="6"/>
  <c r="O725" i="6"/>
  <c r="R379" i="6"/>
  <c r="Q379" i="6"/>
  <c r="N379" i="6"/>
  <c r="O379" i="6"/>
  <c r="M379" i="6"/>
  <c r="I379" i="6"/>
  <c r="H379" i="6"/>
  <c r="L379" i="6"/>
  <c r="Q577" i="6"/>
  <c r="R577" i="6"/>
  <c r="N577" i="6"/>
  <c r="M577" i="6"/>
  <c r="I577" i="6"/>
  <c r="L577" i="6"/>
  <c r="H577" i="6"/>
  <c r="O577" i="6"/>
  <c r="R253" i="6"/>
  <c r="Q253" i="6"/>
  <c r="N253" i="6"/>
  <c r="M253" i="6"/>
  <c r="O253" i="6"/>
  <c r="I253" i="6"/>
  <c r="H253" i="6"/>
  <c r="L253" i="6"/>
  <c r="R292" i="6"/>
  <c r="Q292" i="6"/>
  <c r="N292" i="6"/>
  <c r="M292" i="6"/>
  <c r="I292" i="6"/>
  <c r="O292" i="6"/>
  <c r="L292" i="6"/>
  <c r="H292" i="6"/>
  <c r="R576" i="6"/>
  <c r="Q576" i="6"/>
  <c r="N576" i="6"/>
  <c r="O576" i="6"/>
  <c r="M576" i="6"/>
  <c r="I576" i="6"/>
  <c r="H576" i="6"/>
  <c r="L576" i="6"/>
  <c r="R680" i="6"/>
  <c r="Q680" i="6"/>
  <c r="N680" i="6"/>
  <c r="M680" i="6"/>
  <c r="I680" i="6"/>
  <c r="L680" i="6"/>
  <c r="H680" i="6"/>
  <c r="O680" i="6"/>
  <c r="R336" i="6"/>
  <c r="Q336" i="6"/>
  <c r="N336" i="6"/>
  <c r="M336" i="6"/>
  <c r="O336" i="6"/>
  <c r="I336" i="6"/>
  <c r="H336" i="6"/>
  <c r="L336" i="6"/>
  <c r="R390" i="6"/>
  <c r="Q390" i="6"/>
  <c r="N390" i="6"/>
  <c r="M390" i="6"/>
  <c r="I390" i="6"/>
  <c r="L390" i="6"/>
  <c r="H390" i="6"/>
  <c r="O390" i="6"/>
  <c r="R375" i="6"/>
  <c r="Q375" i="6"/>
  <c r="N375" i="6"/>
  <c r="O375" i="6"/>
  <c r="M375" i="6"/>
  <c r="I375" i="6"/>
  <c r="H375" i="6"/>
  <c r="L375" i="6"/>
  <c r="R326" i="6"/>
  <c r="Q326" i="6"/>
  <c r="N326" i="6"/>
  <c r="M326" i="6"/>
  <c r="I326" i="6"/>
  <c r="L326" i="6"/>
  <c r="H326" i="6"/>
  <c r="O326" i="6"/>
  <c r="R282" i="6"/>
  <c r="Q282" i="6"/>
  <c r="N282" i="6"/>
  <c r="M282" i="6"/>
  <c r="O282" i="6"/>
  <c r="I282" i="6"/>
  <c r="H282" i="6"/>
  <c r="L282" i="6"/>
  <c r="R264" i="6"/>
  <c r="Q264" i="6"/>
  <c r="N264" i="6"/>
  <c r="M264" i="6"/>
  <c r="I264" i="6"/>
  <c r="O264" i="6"/>
  <c r="L264" i="6"/>
  <c r="H264" i="6"/>
  <c r="R85" i="6"/>
  <c r="Q85" i="6"/>
  <c r="N85" i="6"/>
  <c r="O85" i="6"/>
  <c r="M85" i="6"/>
  <c r="I85" i="6"/>
  <c r="H85" i="6"/>
  <c r="L85" i="6"/>
  <c r="R374" i="6"/>
  <c r="Q374" i="6"/>
  <c r="N374" i="6"/>
  <c r="M374" i="6"/>
  <c r="I374" i="6"/>
  <c r="L374" i="6"/>
  <c r="H374" i="6"/>
  <c r="O374" i="6"/>
  <c r="R245" i="6"/>
  <c r="Q245" i="6"/>
  <c r="N245" i="6"/>
  <c r="M245" i="6"/>
  <c r="O245" i="6"/>
  <c r="I245" i="6"/>
  <c r="H245" i="6"/>
  <c r="L245" i="6"/>
  <c r="R203" i="6"/>
  <c r="Q203" i="6"/>
  <c r="N203" i="6"/>
  <c r="M203" i="6"/>
  <c r="I203" i="6"/>
  <c r="L203" i="6"/>
  <c r="H203" i="6"/>
  <c r="O203" i="6"/>
  <c r="R323" i="6"/>
  <c r="Q323" i="6"/>
  <c r="N323" i="6"/>
  <c r="O323" i="6"/>
  <c r="M323" i="6"/>
  <c r="I323" i="6"/>
  <c r="H323" i="6"/>
  <c r="L323" i="6"/>
  <c r="R451" i="6"/>
  <c r="Q451" i="6"/>
  <c r="N451" i="6"/>
  <c r="M451" i="6"/>
  <c r="I451" i="6"/>
  <c r="L451" i="6"/>
  <c r="H451" i="6"/>
  <c r="O451" i="6"/>
  <c r="R68" i="6"/>
  <c r="Q68" i="6"/>
  <c r="N68" i="6"/>
  <c r="M68" i="6"/>
  <c r="O68" i="6"/>
  <c r="I68" i="6"/>
  <c r="H68" i="6"/>
  <c r="L68" i="6"/>
  <c r="R241" i="6"/>
  <c r="Q241" i="6"/>
  <c r="N241" i="6"/>
  <c r="M241" i="6"/>
  <c r="I241" i="6"/>
  <c r="O241" i="6"/>
  <c r="L241" i="6"/>
  <c r="H241" i="6"/>
  <c r="R171" i="6"/>
  <c r="Q171" i="6"/>
  <c r="N171" i="6"/>
  <c r="O171" i="6"/>
  <c r="M171" i="6"/>
  <c r="I171" i="6"/>
  <c r="H171" i="6"/>
  <c r="L171" i="6"/>
  <c r="R117" i="6"/>
  <c r="Q117" i="6"/>
  <c r="N117" i="6"/>
  <c r="M117" i="6"/>
  <c r="I117" i="6"/>
  <c r="L117" i="6"/>
  <c r="H117" i="6"/>
  <c r="O117" i="6"/>
  <c r="R89" i="6"/>
  <c r="Q89" i="6"/>
  <c r="N89" i="6"/>
  <c r="M89" i="6"/>
  <c r="O89" i="6"/>
  <c r="I89" i="6"/>
  <c r="H89" i="6"/>
  <c r="L89" i="6"/>
  <c r="R554" i="6"/>
  <c r="Q554" i="6"/>
  <c r="N554" i="6"/>
  <c r="M554" i="6"/>
  <c r="I554" i="6"/>
  <c r="L554" i="6"/>
  <c r="H554" i="6"/>
  <c r="O554" i="6"/>
  <c r="R106" i="6"/>
  <c r="Q106" i="6"/>
  <c r="N106" i="6"/>
  <c r="O106" i="6"/>
  <c r="M106" i="6"/>
  <c r="I106" i="6"/>
  <c r="H106" i="6"/>
  <c r="L106" i="6"/>
  <c r="R333" i="6"/>
  <c r="Q333" i="6"/>
  <c r="N333" i="6"/>
  <c r="M333" i="6"/>
  <c r="I333" i="6"/>
  <c r="L333" i="6"/>
  <c r="H333" i="6"/>
  <c r="O333" i="6"/>
  <c r="R395" i="6"/>
  <c r="Q395" i="6"/>
  <c r="N395" i="6"/>
  <c r="M395" i="6"/>
  <c r="O395" i="6"/>
  <c r="I395" i="6"/>
  <c r="H395" i="6"/>
  <c r="L395" i="6"/>
  <c r="R392" i="6"/>
  <c r="Q392" i="6"/>
  <c r="N392" i="6"/>
  <c r="M392" i="6"/>
  <c r="I392" i="6"/>
  <c r="O392" i="6"/>
  <c r="L392" i="6"/>
  <c r="H392" i="6"/>
  <c r="R671" i="6"/>
  <c r="Q671" i="6"/>
  <c r="N671" i="6"/>
  <c r="O671" i="6"/>
  <c r="M671" i="6"/>
  <c r="I671" i="6"/>
  <c r="H671" i="6"/>
  <c r="L671" i="6"/>
  <c r="R11" i="6"/>
  <c r="Q11" i="6"/>
  <c r="N11" i="6"/>
  <c r="M11" i="6"/>
  <c r="I11" i="6"/>
  <c r="L11" i="6"/>
  <c r="H11" i="6"/>
  <c r="O11" i="6"/>
  <c r="R543" i="6"/>
  <c r="Q543" i="6"/>
  <c r="N543" i="6"/>
  <c r="M543" i="6"/>
  <c r="O543" i="6"/>
  <c r="I543" i="6"/>
  <c r="H543" i="6"/>
  <c r="L543" i="6"/>
  <c r="R24" i="6"/>
  <c r="Q24" i="6"/>
  <c r="N24" i="6"/>
  <c r="M24" i="6"/>
  <c r="I24" i="6"/>
  <c r="L24" i="6"/>
  <c r="H24" i="6"/>
  <c r="O24" i="6"/>
  <c r="R225" i="6"/>
  <c r="Q225" i="6"/>
  <c r="N225" i="6"/>
  <c r="O225" i="6"/>
  <c r="M225" i="6"/>
  <c r="I225" i="6"/>
  <c r="H225" i="6"/>
  <c r="L225" i="6"/>
  <c r="R19" i="6"/>
  <c r="Q19" i="6"/>
  <c r="N19" i="6"/>
  <c r="M19" i="6"/>
  <c r="I19" i="6"/>
  <c r="L19" i="6"/>
  <c r="H19" i="6"/>
  <c r="O19" i="6"/>
  <c r="R573" i="6"/>
  <c r="Q573" i="6"/>
  <c r="N573" i="6"/>
  <c r="M573" i="6"/>
  <c r="O573" i="6"/>
  <c r="I573" i="6"/>
  <c r="H573" i="6"/>
  <c r="L573" i="6"/>
  <c r="R34" i="6"/>
  <c r="Q34" i="6"/>
  <c r="N34" i="6"/>
  <c r="M34" i="6"/>
  <c r="I34" i="6"/>
  <c r="O34" i="6"/>
  <c r="L34" i="6"/>
  <c r="H34" i="6"/>
  <c r="R666" i="6"/>
  <c r="Q666" i="6"/>
  <c r="N666" i="6"/>
  <c r="O666" i="6"/>
  <c r="M666" i="6"/>
  <c r="I666" i="6"/>
  <c r="H666" i="6"/>
  <c r="L666" i="6"/>
  <c r="R345" i="6"/>
  <c r="Q345" i="6"/>
  <c r="N345" i="6"/>
  <c r="M345" i="6"/>
  <c r="I345" i="6"/>
  <c r="L345" i="6"/>
  <c r="H345" i="6"/>
  <c r="O345" i="6"/>
  <c r="R450" i="6"/>
  <c r="Q450" i="6"/>
  <c r="N450" i="6"/>
  <c r="M450" i="6"/>
  <c r="O450" i="6"/>
  <c r="I450" i="6"/>
  <c r="H450" i="6"/>
  <c r="L450" i="6"/>
  <c r="R369" i="6"/>
  <c r="Q369" i="6"/>
  <c r="N369" i="6"/>
  <c r="M369" i="6"/>
  <c r="I369" i="6"/>
  <c r="L369" i="6"/>
  <c r="H369" i="6"/>
  <c r="O369" i="6"/>
  <c r="R663" i="6"/>
  <c r="Q663" i="6"/>
  <c r="N663" i="6"/>
  <c r="O663" i="6"/>
  <c r="M663" i="6"/>
  <c r="I663" i="6"/>
  <c r="H663" i="6"/>
  <c r="L663" i="6"/>
  <c r="R272" i="6"/>
  <c r="Q272" i="6"/>
  <c r="N272" i="6"/>
  <c r="M272" i="6"/>
  <c r="I272" i="6"/>
  <c r="L272" i="6"/>
  <c r="H272" i="6"/>
  <c r="O272" i="6"/>
  <c r="R429" i="6"/>
  <c r="Q429" i="6"/>
  <c r="N429" i="6"/>
  <c r="M429" i="6"/>
  <c r="O429" i="6"/>
  <c r="I429" i="6"/>
  <c r="H429" i="6"/>
  <c r="L429" i="6"/>
  <c r="R298" i="6"/>
  <c r="Q298" i="6"/>
  <c r="N298" i="6"/>
  <c r="M298" i="6"/>
  <c r="I298" i="6"/>
  <c r="O298" i="6"/>
  <c r="L298" i="6"/>
  <c r="H298" i="6"/>
  <c r="R211" i="6"/>
  <c r="Q211" i="6"/>
  <c r="N211" i="6"/>
  <c r="O211" i="6"/>
  <c r="M211" i="6"/>
  <c r="I211" i="6"/>
  <c r="H211" i="6"/>
  <c r="L211" i="6"/>
  <c r="R36" i="6"/>
  <c r="Q36" i="6"/>
  <c r="N36" i="6"/>
  <c r="M36" i="6"/>
  <c r="I36" i="6"/>
  <c r="L36" i="6"/>
  <c r="H36" i="6"/>
  <c r="O36" i="6"/>
  <c r="R449" i="6"/>
  <c r="Q449" i="6"/>
  <c r="N449" i="6"/>
  <c r="M449" i="6"/>
  <c r="O449" i="6"/>
  <c r="I449" i="6"/>
  <c r="H449" i="6"/>
  <c r="L449" i="6"/>
  <c r="R447" i="6"/>
  <c r="Q447" i="6"/>
  <c r="N447" i="6"/>
  <c r="M447" i="6"/>
  <c r="I447" i="6"/>
  <c r="L447" i="6"/>
  <c r="H447" i="6"/>
  <c r="O447" i="6"/>
  <c r="R107" i="6"/>
  <c r="Q107" i="6"/>
  <c r="N107" i="6"/>
  <c r="O107" i="6"/>
  <c r="M107" i="6"/>
  <c r="I107" i="6"/>
  <c r="H107" i="6"/>
  <c r="L107" i="6"/>
  <c r="R657" i="6"/>
  <c r="Q657" i="6"/>
  <c r="N657" i="6"/>
  <c r="M657" i="6"/>
  <c r="I657" i="6"/>
  <c r="L657" i="6"/>
  <c r="H657" i="6"/>
  <c r="O657" i="6"/>
  <c r="R367" i="6"/>
  <c r="Q367" i="6"/>
  <c r="N367" i="6"/>
  <c r="M367" i="6"/>
  <c r="O367" i="6"/>
  <c r="I367" i="6"/>
  <c r="H367" i="6"/>
  <c r="L367" i="6"/>
  <c r="R656" i="6"/>
  <c r="Q656" i="6"/>
  <c r="N656" i="6"/>
  <c r="M656" i="6"/>
  <c r="I656" i="6"/>
  <c r="O656" i="6"/>
  <c r="L656" i="6"/>
  <c r="H656" i="6"/>
  <c r="R435" i="6"/>
  <c r="Q435" i="6"/>
  <c r="N435" i="6"/>
  <c r="O435" i="6"/>
  <c r="M435" i="6"/>
  <c r="I435" i="6"/>
  <c r="H435" i="6"/>
  <c r="L435" i="6"/>
  <c r="R216" i="6"/>
  <c r="Q216" i="6"/>
  <c r="N216" i="6"/>
  <c r="M216" i="6"/>
  <c r="I216" i="6"/>
  <c r="L216" i="6"/>
  <c r="H216" i="6"/>
  <c r="O216" i="6"/>
  <c r="R655" i="6"/>
  <c r="Q655" i="6"/>
  <c r="N655" i="6"/>
  <c r="M655" i="6"/>
  <c r="O655" i="6"/>
  <c r="I655" i="6"/>
  <c r="H655" i="6"/>
  <c r="L655" i="6"/>
  <c r="R388" i="6"/>
  <c r="Q388" i="6"/>
  <c r="N388" i="6"/>
  <c r="M388" i="6"/>
  <c r="I388" i="6"/>
  <c r="L388" i="6"/>
  <c r="H388" i="6"/>
  <c r="O388" i="6"/>
  <c r="R94" i="6"/>
  <c r="Q94" i="6"/>
  <c r="N94" i="6"/>
  <c r="O94" i="6"/>
  <c r="M94" i="6"/>
  <c r="I94" i="6"/>
  <c r="H94" i="6"/>
  <c r="L94" i="6"/>
  <c r="R715" i="6"/>
  <c r="Q715" i="6"/>
  <c r="N715" i="6"/>
  <c r="M715" i="6"/>
  <c r="I715" i="6"/>
  <c r="L715" i="6"/>
  <c r="H715" i="6"/>
  <c r="O715" i="6"/>
  <c r="R714" i="6"/>
  <c r="Q714" i="6"/>
  <c r="N714" i="6"/>
  <c r="M714" i="6"/>
  <c r="O714" i="6"/>
  <c r="I714" i="6"/>
  <c r="H714" i="6"/>
  <c r="L714" i="6"/>
  <c r="R95" i="6"/>
  <c r="Q95" i="6"/>
  <c r="N95" i="6"/>
  <c r="M95" i="6"/>
  <c r="I95" i="6"/>
  <c r="O95" i="6"/>
  <c r="L95" i="6"/>
  <c r="H95" i="6"/>
  <c r="R513" i="6"/>
  <c r="Q513" i="6"/>
  <c r="N513" i="6"/>
  <c r="O513" i="6"/>
  <c r="M513" i="6"/>
  <c r="I513" i="6"/>
  <c r="H513" i="6"/>
  <c r="L513" i="6"/>
  <c r="R570" i="6"/>
  <c r="Q570" i="6"/>
  <c r="N570" i="6"/>
  <c r="M570" i="6"/>
  <c r="I570" i="6"/>
  <c r="L570" i="6"/>
  <c r="H570" i="6"/>
  <c r="O570" i="6"/>
  <c r="R651" i="6"/>
  <c r="Q651" i="6"/>
  <c r="N651" i="6"/>
  <c r="M651" i="6"/>
  <c r="O651" i="6"/>
  <c r="I651" i="6"/>
  <c r="H651" i="6"/>
  <c r="L651" i="6"/>
  <c r="R475" i="6"/>
  <c r="Q475" i="6"/>
  <c r="N475" i="6"/>
  <c r="M475" i="6"/>
  <c r="I475" i="6"/>
  <c r="L475" i="6"/>
  <c r="H475" i="6"/>
  <c r="O475" i="6"/>
  <c r="R28" i="6"/>
  <c r="Q28" i="6"/>
  <c r="N28" i="6"/>
  <c r="O28" i="6"/>
  <c r="M28" i="6"/>
  <c r="I28" i="6"/>
  <c r="H28" i="6"/>
  <c r="L28" i="6"/>
  <c r="R400" i="6"/>
  <c r="Q400" i="6"/>
  <c r="N400" i="6"/>
  <c r="M400" i="6"/>
  <c r="I400" i="6"/>
  <c r="L400" i="6"/>
  <c r="H400" i="6"/>
  <c r="O400" i="6"/>
  <c r="R648" i="6"/>
  <c r="Q648" i="6"/>
  <c r="N648" i="6"/>
  <c r="M648" i="6"/>
  <c r="O648" i="6"/>
  <c r="I648" i="6"/>
  <c r="H648" i="6"/>
  <c r="L648" i="6"/>
  <c r="R17" i="6"/>
  <c r="Q17" i="6"/>
  <c r="N17" i="6"/>
  <c r="M17" i="6"/>
  <c r="I17" i="6"/>
  <c r="O17" i="6"/>
  <c r="L17" i="6"/>
  <c r="H17" i="6"/>
  <c r="R130" i="6"/>
  <c r="Q130" i="6"/>
  <c r="N130" i="6"/>
  <c r="O130" i="6"/>
  <c r="M130" i="6"/>
  <c r="I130" i="6"/>
  <c r="H130" i="6"/>
  <c r="L130" i="6"/>
  <c r="R362" i="6"/>
  <c r="Q362" i="6"/>
  <c r="N362" i="6"/>
  <c r="M362" i="6"/>
  <c r="I362" i="6"/>
  <c r="L362" i="6"/>
  <c r="H362" i="6"/>
  <c r="O362" i="6"/>
  <c r="R643" i="6"/>
  <c r="Q643" i="6"/>
  <c r="N643" i="6"/>
  <c r="M643" i="6"/>
  <c r="O643" i="6"/>
  <c r="I643" i="6"/>
  <c r="H643" i="6"/>
  <c r="L643" i="6"/>
  <c r="R329" i="6"/>
  <c r="Q329" i="6"/>
  <c r="N329" i="6"/>
  <c r="M329" i="6"/>
  <c r="I329" i="6"/>
  <c r="L329" i="6"/>
  <c r="H329" i="6"/>
  <c r="O329" i="6"/>
  <c r="R537" i="6"/>
  <c r="Q537" i="6"/>
  <c r="N537" i="6"/>
  <c r="O537" i="6"/>
  <c r="M537" i="6"/>
  <c r="I537" i="6"/>
  <c r="H537" i="6"/>
  <c r="L537" i="6"/>
  <c r="R455" i="6"/>
  <c r="Q455" i="6"/>
  <c r="N455" i="6"/>
  <c r="M455" i="6"/>
  <c r="I455" i="6"/>
  <c r="L455" i="6"/>
  <c r="H455" i="6"/>
  <c r="O455" i="6"/>
  <c r="R712" i="6"/>
  <c r="Q712" i="6"/>
  <c r="N712" i="6"/>
  <c r="M712" i="6"/>
  <c r="O712" i="6"/>
  <c r="I712" i="6"/>
  <c r="H712" i="6"/>
  <c r="L712" i="6"/>
  <c r="R478" i="6"/>
  <c r="Q478" i="6"/>
  <c r="N478" i="6"/>
  <c r="M478" i="6"/>
  <c r="I478" i="6"/>
  <c r="O478" i="6"/>
  <c r="L478" i="6"/>
  <c r="H478" i="6"/>
  <c r="R439" i="6"/>
  <c r="Q439" i="6"/>
  <c r="N439" i="6"/>
  <c r="O439" i="6"/>
  <c r="M439" i="6"/>
  <c r="I439" i="6"/>
  <c r="H439" i="6"/>
  <c r="L439" i="6"/>
  <c r="R419" i="6"/>
  <c r="Q419" i="6"/>
  <c r="N419" i="6"/>
  <c r="M419" i="6"/>
  <c r="I419" i="6"/>
  <c r="L419" i="6"/>
  <c r="H419" i="6"/>
  <c r="O419" i="6"/>
  <c r="R711" i="6"/>
  <c r="Q711" i="6"/>
  <c r="N711" i="6"/>
  <c r="M711" i="6"/>
  <c r="O711" i="6"/>
  <c r="I711" i="6"/>
  <c r="H711" i="6"/>
  <c r="L711" i="6"/>
  <c r="R288" i="6"/>
  <c r="Q288" i="6"/>
  <c r="N288" i="6"/>
  <c r="M288" i="6"/>
  <c r="I288" i="6"/>
  <c r="L288" i="6"/>
  <c r="H288" i="6"/>
  <c r="O288" i="6"/>
  <c r="R638" i="6"/>
  <c r="Q638" i="6"/>
  <c r="N638" i="6"/>
  <c r="O638" i="6"/>
  <c r="M638" i="6"/>
  <c r="I638" i="6"/>
  <c r="H638" i="6"/>
  <c r="L638" i="6"/>
  <c r="R54" i="6"/>
  <c r="Q54" i="6"/>
  <c r="N54" i="6"/>
  <c r="M54" i="6"/>
  <c r="I54" i="6"/>
  <c r="L54" i="6"/>
  <c r="H54" i="6"/>
  <c r="O54" i="6"/>
  <c r="R163" i="6"/>
  <c r="Q163" i="6"/>
  <c r="N163" i="6"/>
  <c r="M163" i="6"/>
  <c r="O163" i="6"/>
  <c r="I163" i="6"/>
  <c r="H163" i="6"/>
  <c r="L163" i="6"/>
  <c r="R637" i="6"/>
  <c r="Q637" i="6"/>
  <c r="N637" i="6"/>
  <c r="M637" i="6"/>
  <c r="I637" i="6"/>
  <c r="O637" i="6"/>
  <c r="L637" i="6"/>
  <c r="H637" i="6"/>
  <c r="R199" i="6"/>
  <c r="Q199" i="6"/>
  <c r="N199" i="6"/>
  <c r="O199" i="6"/>
  <c r="M199" i="6"/>
  <c r="I199" i="6"/>
  <c r="H199" i="6"/>
  <c r="L199" i="6"/>
  <c r="R247" i="6"/>
  <c r="Q247" i="6"/>
  <c r="N247" i="6"/>
  <c r="M247" i="6"/>
  <c r="I247" i="6"/>
  <c r="L247" i="6"/>
  <c r="H247" i="6"/>
  <c r="O247" i="6"/>
  <c r="R359" i="6"/>
  <c r="Q359" i="6"/>
  <c r="N359" i="6"/>
  <c r="M359" i="6"/>
  <c r="O359" i="6"/>
  <c r="I359" i="6"/>
  <c r="H359" i="6"/>
  <c r="L359" i="6"/>
  <c r="R634" i="6"/>
  <c r="Q634" i="6"/>
  <c r="N634" i="6"/>
  <c r="M634" i="6"/>
  <c r="I634" i="6"/>
  <c r="L634" i="6"/>
  <c r="H634" i="6"/>
  <c r="O634" i="6"/>
  <c r="R569" i="6"/>
  <c r="Q569" i="6"/>
  <c r="N569" i="6"/>
  <c r="O569" i="6"/>
  <c r="I569" i="6"/>
  <c r="M569" i="6"/>
  <c r="H569" i="6"/>
  <c r="L569" i="6"/>
  <c r="Q568" i="6"/>
  <c r="R568" i="6"/>
  <c r="N568" i="6"/>
  <c r="I568" i="6"/>
  <c r="L568" i="6"/>
  <c r="H568" i="6"/>
  <c r="O568" i="6"/>
  <c r="M568" i="6"/>
  <c r="R633" i="6"/>
  <c r="Q633" i="6"/>
  <c r="N633" i="6"/>
  <c r="O633" i="6"/>
  <c r="I633" i="6"/>
  <c r="H633" i="6"/>
  <c r="M633" i="6"/>
  <c r="L633" i="6"/>
  <c r="R408" i="6"/>
  <c r="Q408" i="6"/>
  <c r="N408" i="6"/>
  <c r="I408" i="6"/>
  <c r="O408" i="6"/>
  <c r="L408" i="6"/>
  <c r="H408" i="6"/>
  <c r="M408" i="6"/>
  <c r="R594" i="6"/>
  <c r="Q594" i="6"/>
  <c r="N594" i="6"/>
  <c r="O594" i="6"/>
  <c r="I594" i="6"/>
  <c r="M594" i="6"/>
  <c r="H594" i="6"/>
  <c r="L594" i="6"/>
  <c r="Q112" i="6"/>
  <c r="N112" i="6"/>
  <c r="R112" i="6"/>
  <c r="I112" i="6"/>
  <c r="L112" i="6"/>
  <c r="H112" i="6"/>
  <c r="O112" i="6"/>
  <c r="M112" i="6"/>
  <c r="R532" i="6"/>
  <c r="Q532" i="6"/>
  <c r="N532" i="6"/>
  <c r="O532" i="6"/>
  <c r="I532" i="6"/>
  <c r="H532" i="6"/>
  <c r="M532" i="6"/>
  <c r="L532" i="6"/>
  <c r="R38" i="6"/>
  <c r="Q38" i="6"/>
  <c r="N38" i="6"/>
  <c r="I38" i="6"/>
  <c r="L38" i="6"/>
  <c r="H38" i="6"/>
  <c r="M38" i="6"/>
  <c r="O38" i="6"/>
  <c r="R357" i="6"/>
  <c r="Q357" i="6"/>
  <c r="N357" i="6"/>
  <c r="O357" i="6"/>
  <c r="I357" i="6"/>
  <c r="M357" i="6"/>
  <c r="H357" i="6"/>
  <c r="L357" i="6"/>
  <c r="Q35" i="6"/>
  <c r="R35" i="6"/>
  <c r="N35" i="6"/>
  <c r="I35" i="6"/>
  <c r="L35" i="6"/>
  <c r="H35" i="6"/>
  <c r="O35" i="6"/>
  <c r="M35" i="6"/>
  <c r="R355" i="6"/>
  <c r="Q355" i="6"/>
  <c r="N355" i="6"/>
  <c r="O355" i="6"/>
  <c r="I355" i="6"/>
  <c r="H355" i="6"/>
  <c r="M355" i="6"/>
  <c r="L355" i="6"/>
  <c r="R489" i="6"/>
  <c r="Q489" i="6"/>
  <c r="N489" i="6"/>
  <c r="I489" i="6"/>
  <c r="O489" i="6"/>
  <c r="L489" i="6"/>
  <c r="H489" i="6"/>
  <c r="M489" i="6"/>
  <c r="R627" i="6"/>
  <c r="Q627" i="6"/>
  <c r="N627" i="6"/>
  <c r="O627" i="6"/>
  <c r="I627" i="6"/>
  <c r="M627" i="6"/>
  <c r="H627" i="6"/>
  <c r="L627" i="6"/>
  <c r="Q98" i="6"/>
  <c r="R98" i="6"/>
  <c r="N98" i="6"/>
  <c r="I98" i="6"/>
  <c r="L98" i="6"/>
  <c r="H98" i="6"/>
  <c r="O98" i="6"/>
  <c r="M98" i="6"/>
  <c r="R354" i="6"/>
  <c r="Q354" i="6"/>
  <c r="N354" i="6"/>
  <c r="O354" i="6"/>
  <c r="I354" i="6"/>
  <c r="H354" i="6"/>
  <c r="M354" i="6"/>
  <c r="L354" i="6"/>
  <c r="R383" i="6"/>
  <c r="Q383" i="6"/>
  <c r="N383" i="6"/>
  <c r="I383" i="6"/>
  <c r="L383" i="6"/>
  <c r="H383" i="6"/>
  <c r="M383" i="6"/>
  <c r="O383" i="6"/>
  <c r="R461" i="6"/>
  <c r="Q461" i="6"/>
  <c r="N461" i="6"/>
  <c r="O461" i="6"/>
  <c r="I461" i="6"/>
  <c r="M461" i="6"/>
  <c r="H461" i="6"/>
  <c r="L461" i="6"/>
  <c r="Q593" i="6"/>
  <c r="R593" i="6"/>
  <c r="N593" i="6"/>
  <c r="I593" i="6"/>
  <c r="L593" i="6"/>
  <c r="H593" i="6"/>
  <c r="O593" i="6"/>
  <c r="M593" i="6"/>
  <c r="R434" i="6"/>
  <c r="Q434" i="6"/>
  <c r="N434" i="6"/>
  <c r="O434" i="6"/>
  <c r="I434" i="6"/>
  <c r="H434" i="6"/>
  <c r="M434" i="6"/>
  <c r="L434" i="6"/>
  <c r="R409" i="6"/>
  <c r="Q409" i="6"/>
  <c r="N409" i="6"/>
  <c r="I409" i="6"/>
  <c r="O409" i="6"/>
  <c r="L409" i="6"/>
  <c r="H409" i="6"/>
  <c r="M409" i="6"/>
  <c r="R270" i="6"/>
  <c r="Q270" i="6"/>
  <c r="N270" i="6"/>
  <c r="O270" i="6"/>
  <c r="I270" i="6"/>
  <c r="M270" i="6"/>
  <c r="H270" i="6"/>
  <c r="L270" i="6"/>
  <c r="Q45" i="6"/>
  <c r="N45" i="6"/>
  <c r="I45" i="6"/>
  <c r="R45" i="6"/>
  <c r="L45" i="6"/>
  <c r="H45" i="6"/>
  <c r="O45" i="6"/>
  <c r="M45" i="6"/>
  <c r="R488" i="6"/>
  <c r="Q488" i="6"/>
  <c r="N488" i="6"/>
  <c r="O488" i="6"/>
  <c r="I488" i="6"/>
  <c r="H488" i="6"/>
  <c r="M488" i="6"/>
  <c r="L488" i="6"/>
  <c r="R5" i="6"/>
  <c r="Q5" i="6"/>
  <c r="N5" i="6"/>
  <c r="I5" i="6"/>
  <c r="L5" i="6"/>
  <c r="H5" i="6"/>
  <c r="M5" i="6"/>
  <c r="O5" i="6"/>
  <c r="R353" i="6"/>
  <c r="Q353" i="6"/>
  <c r="N353" i="6"/>
  <c r="O353" i="6"/>
  <c r="I353" i="6"/>
  <c r="M353" i="6"/>
  <c r="H353" i="6"/>
  <c r="L353" i="6"/>
  <c r="Q527" i="6"/>
  <c r="R527" i="6"/>
  <c r="N527" i="6"/>
  <c r="I527" i="6"/>
  <c r="L527" i="6"/>
  <c r="H527" i="6"/>
  <c r="O527" i="6"/>
  <c r="M527" i="6"/>
  <c r="R84" i="6"/>
  <c r="Q84" i="6"/>
  <c r="N84" i="6"/>
  <c r="O84" i="6"/>
  <c r="I84" i="6"/>
  <c r="H84" i="6"/>
  <c r="M84" i="6"/>
  <c r="L84" i="6"/>
  <c r="R338" i="6"/>
  <c r="Q338" i="6"/>
  <c r="N338" i="6"/>
  <c r="I338" i="6"/>
  <c r="O338" i="6"/>
  <c r="L338" i="6"/>
  <c r="H338" i="6"/>
  <c r="M338" i="6"/>
  <c r="R12" i="6"/>
  <c r="Q12" i="6"/>
  <c r="N12" i="6"/>
  <c r="O12" i="6"/>
  <c r="I12" i="6"/>
  <c r="M12" i="6"/>
  <c r="H12" i="6"/>
  <c r="L12" i="6"/>
  <c r="Q689" i="6"/>
  <c r="N689" i="6"/>
  <c r="R689" i="6"/>
  <c r="I689" i="6"/>
  <c r="L689" i="6"/>
  <c r="H689" i="6"/>
  <c r="O689" i="6"/>
  <c r="M689" i="6"/>
  <c r="R99" i="6"/>
  <c r="Q99" i="6"/>
  <c r="N99" i="6"/>
  <c r="O99" i="6"/>
  <c r="I99" i="6"/>
  <c r="H99" i="6"/>
  <c r="M99" i="6"/>
  <c r="L99" i="6"/>
  <c r="R420" i="6"/>
  <c r="Q420" i="6"/>
  <c r="N420" i="6"/>
  <c r="I420" i="6"/>
  <c r="L420" i="6"/>
  <c r="H420" i="6"/>
  <c r="M420" i="6"/>
  <c r="O420" i="6"/>
  <c r="R704" i="6"/>
  <c r="Q704" i="6"/>
  <c r="N704" i="6"/>
  <c r="O704" i="6"/>
  <c r="I704" i="6"/>
  <c r="M704" i="6"/>
  <c r="H704" i="6"/>
  <c r="L704" i="6"/>
  <c r="Q525" i="6"/>
  <c r="R525" i="6"/>
  <c r="N525" i="6"/>
  <c r="I525" i="6"/>
  <c r="L525" i="6"/>
  <c r="O525" i="6"/>
  <c r="M525" i="6"/>
  <c r="H525" i="6"/>
  <c r="R234" i="6"/>
  <c r="Q234" i="6"/>
  <c r="N234" i="6"/>
  <c r="O234" i="6"/>
  <c r="I234" i="6"/>
  <c r="M234" i="6"/>
  <c r="L234" i="6"/>
  <c r="H234" i="6"/>
  <c r="R47" i="6"/>
  <c r="Q47" i="6"/>
  <c r="N47" i="6"/>
  <c r="I47" i="6"/>
  <c r="O47" i="6"/>
  <c r="L47" i="6"/>
  <c r="M47" i="6"/>
  <c r="H47" i="6"/>
  <c r="R552" i="6"/>
  <c r="Q552" i="6"/>
  <c r="N552" i="6"/>
  <c r="O552" i="6"/>
  <c r="I552" i="6"/>
  <c r="M552" i="6"/>
  <c r="L552" i="6"/>
  <c r="H552" i="6"/>
  <c r="Q622" i="6"/>
  <c r="N622" i="6"/>
  <c r="R622" i="6"/>
  <c r="I622" i="6"/>
  <c r="L622" i="6"/>
  <c r="O622" i="6"/>
  <c r="M622" i="6"/>
  <c r="H622" i="6"/>
  <c r="R79" i="6"/>
  <c r="Q79" i="6"/>
  <c r="N79" i="6"/>
  <c r="O79" i="6"/>
  <c r="I79" i="6"/>
  <c r="M79" i="6"/>
  <c r="L79" i="6"/>
  <c r="H79" i="6"/>
  <c r="R563" i="6"/>
  <c r="Q563" i="6"/>
  <c r="N563" i="6"/>
  <c r="I563" i="6"/>
  <c r="L563" i="6"/>
  <c r="M563" i="6"/>
  <c r="O563" i="6"/>
  <c r="H563" i="6"/>
  <c r="R403" i="6"/>
  <c r="Q403" i="6"/>
  <c r="N403" i="6"/>
  <c r="O403" i="6"/>
  <c r="I403" i="6"/>
  <c r="M403" i="6"/>
  <c r="L403" i="6"/>
  <c r="H403" i="6"/>
  <c r="Q703" i="6"/>
  <c r="R703" i="6"/>
  <c r="N703" i="6"/>
  <c r="I703" i="6"/>
  <c r="L703" i="6"/>
  <c r="O703" i="6"/>
  <c r="M703" i="6"/>
  <c r="H703" i="6"/>
  <c r="R257" i="6"/>
  <c r="Q257" i="6"/>
  <c r="N257" i="6"/>
  <c r="O257" i="6"/>
  <c r="I257" i="6"/>
  <c r="M257" i="6"/>
  <c r="L257" i="6"/>
  <c r="H257" i="6"/>
  <c r="R189" i="6"/>
  <c r="Q189" i="6"/>
  <c r="N189" i="6"/>
  <c r="I189" i="6"/>
  <c r="O189" i="6"/>
  <c r="L189" i="6"/>
  <c r="M189" i="6"/>
  <c r="H189" i="6"/>
  <c r="R67" i="6"/>
  <c r="Q67" i="6"/>
  <c r="N67" i="6"/>
  <c r="O67" i="6"/>
  <c r="I67" i="6"/>
  <c r="M67" i="6"/>
  <c r="L67" i="6"/>
  <c r="H67" i="6"/>
  <c r="Q561" i="6"/>
  <c r="R561" i="6"/>
  <c r="N561" i="6"/>
  <c r="I561" i="6"/>
  <c r="L561" i="6"/>
  <c r="O561" i="6"/>
  <c r="M561" i="6"/>
  <c r="H561" i="6"/>
  <c r="R122" i="6"/>
  <c r="Q122" i="6"/>
  <c r="N122" i="6"/>
  <c r="O122" i="6"/>
  <c r="I122" i="6"/>
  <c r="M122" i="6"/>
  <c r="L122" i="6"/>
  <c r="H122" i="6"/>
  <c r="R618" i="6"/>
  <c r="Q618" i="6"/>
  <c r="N618" i="6"/>
  <c r="I618" i="6"/>
  <c r="L618" i="6"/>
  <c r="M618" i="6"/>
  <c r="O618" i="6"/>
  <c r="H618" i="6"/>
  <c r="R202" i="6"/>
  <c r="Q202" i="6"/>
  <c r="N202" i="6"/>
  <c r="O202" i="6"/>
  <c r="I202" i="6"/>
  <c r="M202" i="6"/>
  <c r="L202" i="6"/>
  <c r="H202" i="6"/>
  <c r="Q411" i="6"/>
  <c r="R411" i="6"/>
  <c r="N411" i="6"/>
  <c r="I411" i="6"/>
  <c r="L411" i="6"/>
  <c r="O411" i="6"/>
  <c r="M411" i="6"/>
  <c r="H411" i="6"/>
  <c r="R484" i="6"/>
  <c r="Q484" i="6"/>
  <c r="N484" i="6"/>
  <c r="O484" i="6"/>
  <c r="I484" i="6"/>
  <c r="M484" i="6"/>
  <c r="L484" i="6"/>
  <c r="H484" i="6"/>
  <c r="R432" i="6"/>
  <c r="Q432" i="6"/>
  <c r="N432" i="6"/>
  <c r="I432" i="6"/>
  <c r="O432" i="6"/>
  <c r="L432" i="6"/>
  <c r="M432" i="6"/>
  <c r="H432" i="6"/>
  <c r="R483" i="6"/>
  <c r="Q483" i="6"/>
  <c r="N483" i="6"/>
  <c r="O483" i="6"/>
  <c r="I483" i="6"/>
  <c r="M483" i="6"/>
  <c r="L483" i="6"/>
  <c r="H483" i="6"/>
  <c r="Q267" i="6"/>
  <c r="N267" i="6"/>
  <c r="R267" i="6"/>
  <c r="I267" i="6"/>
  <c r="L267" i="6"/>
  <c r="O267" i="6"/>
  <c r="M267" i="6"/>
  <c r="H267" i="6"/>
  <c r="R617" i="6"/>
  <c r="Q617" i="6"/>
  <c r="N617" i="6"/>
  <c r="O617" i="6"/>
  <c r="I617" i="6"/>
  <c r="M617" i="6"/>
  <c r="L617" i="6"/>
  <c r="H617" i="6"/>
  <c r="R582" i="6"/>
  <c r="Q582" i="6"/>
  <c r="N582" i="6"/>
  <c r="I582" i="6"/>
  <c r="L582" i="6"/>
  <c r="M582" i="6"/>
  <c r="O582" i="6"/>
  <c r="H582" i="6"/>
  <c r="R587" i="6"/>
  <c r="Q587" i="6"/>
  <c r="N587" i="6"/>
  <c r="O587" i="6"/>
  <c r="I587" i="6"/>
  <c r="M587" i="6"/>
  <c r="L587" i="6"/>
  <c r="H587" i="6"/>
  <c r="Q90" i="6"/>
  <c r="R90" i="6"/>
  <c r="N90" i="6"/>
  <c r="I90" i="6"/>
  <c r="L90" i="6"/>
  <c r="O90" i="6"/>
  <c r="M90" i="6"/>
  <c r="H90" i="6"/>
  <c r="R72" i="6"/>
  <c r="Q72" i="6"/>
  <c r="N72" i="6"/>
  <c r="O72" i="6"/>
  <c r="I72" i="6"/>
  <c r="M72" i="6"/>
  <c r="L72" i="6"/>
  <c r="H72" i="6"/>
  <c r="R18" i="6"/>
  <c r="Q18" i="6"/>
  <c r="N18" i="6"/>
  <c r="I18" i="6"/>
  <c r="O18" i="6"/>
  <c r="L18" i="6"/>
  <c r="M18" i="6"/>
  <c r="H18" i="6"/>
  <c r="R188" i="6"/>
  <c r="Q188" i="6"/>
  <c r="N188" i="6"/>
  <c r="O188" i="6"/>
  <c r="I188" i="6"/>
  <c r="M188" i="6"/>
  <c r="L188" i="6"/>
  <c r="H188" i="6"/>
  <c r="Q3" i="6"/>
  <c r="N3" i="6"/>
  <c r="R3" i="6"/>
  <c r="I3" i="6"/>
  <c r="L3" i="6"/>
  <c r="O3" i="6"/>
  <c r="M3" i="6"/>
  <c r="H3" i="6"/>
  <c r="R206" i="6"/>
  <c r="Q206" i="6"/>
  <c r="N206" i="6"/>
  <c r="O206" i="6"/>
  <c r="I206" i="6"/>
  <c r="M206" i="6"/>
  <c r="L206" i="6"/>
  <c r="H206" i="6"/>
  <c r="R585" i="6"/>
  <c r="Q585" i="6"/>
  <c r="N585" i="6"/>
  <c r="I585" i="6"/>
  <c r="L585" i="6"/>
  <c r="M585" i="6"/>
  <c r="O585" i="6"/>
  <c r="H585" i="6"/>
  <c r="R118" i="6"/>
  <c r="Q118" i="6"/>
  <c r="O118" i="6"/>
  <c r="N118" i="6"/>
  <c r="I118" i="6"/>
  <c r="M118" i="6"/>
  <c r="L118" i="6"/>
  <c r="H118" i="6"/>
  <c r="Q696" i="6"/>
  <c r="R696" i="6"/>
  <c r="N696" i="6"/>
  <c r="O696" i="6"/>
  <c r="I696" i="6"/>
  <c r="L696" i="6"/>
  <c r="M696" i="6"/>
  <c r="H696" i="6"/>
  <c r="R43" i="6"/>
  <c r="Q43" i="6"/>
  <c r="O43" i="6"/>
  <c r="N43" i="6"/>
  <c r="I43" i="6"/>
  <c r="M43" i="6"/>
  <c r="L43" i="6"/>
  <c r="H43" i="6"/>
  <c r="R384" i="6"/>
  <c r="Q384" i="6"/>
  <c r="N384" i="6"/>
  <c r="O384" i="6"/>
  <c r="I384" i="6"/>
  <c r="L384" i="6"/>
  <c r="M384" i="6"/>
  <c r="H384" i="6"/>
  <c r="R244" i="6"/>
  <c r="Q244" i="6"/>
  <c r="O244" i="6"/>
  <c r="N244" i="6"/>
  <c r="I244" i="6"/>
  <c r="M244" i="6"/>
  <c r="L244" i="6"/>
  <c r="H244" i="6"/>
  <c r="Q385" i="6"/>
  <c r="N385" i="6"/>
  <c r="O385" i="6"/>
  <c r="R385" i="6"/>
  <c r="I385" i="6"/>
  <c r="L385" i="6"/>
  <c r="M385" i="6"/>
  <c r="H385" i="6"/>
  <c r="R687" i="6"/>
  <c r="Q687" i="6"/>
  <c r="O687" i="6"/>
  <c r="N687" i="6"/>
  <c r="I687" i="6"/>
  <c r="M687" i="6"/>
  <c r="L687" i="6"/>
  <c r="H687" i="6"/>
  <c r="R210" i="6"/>
  <c r="Q210" i="6"/>
  <c r="N210" i="6"/>
  <c r="O210" i="6"/>
  <c r="I210" i="6"/>
  <c r="L210" i="6"/>
  <c r="M210" i="6"/>
  <c r="H210" i="6"/>
  <c r="R473" i="6"/>
  <c r="Q473" i="6"/>
  <c r="O473" i="6"/>
  <c r="N473" i="6"/>
  <c r="I473" i="6"/>
  <c r="M473" i="6"/>
  <c r="L473" i="6"/>
  <c r="H473" i="6"/>
  <c r="Q27" i="6"/>
  <c r="R27" i="6"/>
  <c r="N27" i="6"/>
  <c r="O27" i="6"/>
  <c r="I27" i="6"/>
  <c r="L27" i="6"/>
  <c r="M27" i="6"/>
  <c r="H27" i="6"/>
  <c r="R609" i="6"/>
  <c r="Q609" i="6"/>
  <c r="O609" i="6"/>
  <c r="N609" i="6"/>
  <c r="I609" i="6"/>
  <c r="M609" i="6"/>
  <c r="L609" i="6"/>
  <c r="H609" i="6"/>
  <c r="R555" i="6"/>
  <c r="Q555" i="6"/>
  <c r="N555" i="6"/>
  <c r="O555" i="6"/>
  <c r="I555" i="6"/>
  <c r="L555" i="6"/>
  <c r="M555" i="6"/>
  <c r="H555" i="6"/>
  <c r="R348" i="6"/>
  <c r="Q348" i="6"/>
  <c r="O348" i="6"/>
  <c r="N348" i="6"/>
  <c r="I348" i="6"/>
  <c r="M348" i="6"/>
  <c r="L348" i="6"/>
  <c r="H348" i="6"/>
  <c r="Q143" i="6"/>
  <c r="R143" i="6"/>
  <c r="N143" i="6"/>
  <c r="O143" i="6"/>
  <c r="I143" i="6"/>
  <c r="L143" i="6"/>
  <c r="M143" i="6"/>
  <c r="H143" i="6"/>
  <c r="R686" i="6"/>
  <c r="Q686" i="6"/>
  <c r="O686" i="6"/>
  <c r="N686" i="6"/>
  <c r="I686" i="6"/>
  <c r="M686" i="6"/>
  <c r="L686" i="6"/>
  <c r="H686" i="6"/>
  <c r="R56" i="6"/>
  <c r="Q56" i="6"/>
  <c r="N56" i="6"/>
  <c r="O56" i="6"/>
  <c r="I56" i="6"/>
  <c r="L56" i="6"/>
  <c r="M56" i="6"/>
  <c r="H56" i="6"/>
  <c r="R606" i="6"/>
  <c r="Q606" i="6"/>
  <c r="O606" i="6"/>
  <c r="N606" i="6"/>
  <c r="I606" i="6"/>
  <c r="M606" i="6"/>
  <c r="L606" i="6"/>
  <c r="H606" i="6"/>
  <c r="Q347" i="6"/>
  <c r="R347" i="6"/>
  <c r="N347" i="6"/>
  <c r="O347" i="6"/>
  <c r="I347" i="6"/>
  <c r="L347" i="6"/>
  <c r="M347" i="6"/>
  <c r="H347" i="6"/>
  <c r="R127" i="6"/>
  <c r="Q127" i="6"/>
  <c r="O127" i="6"/>
  <c r="N127" i="6"/>
  <c r="I127" i="6"/>
  <c r="M127" i="6"/>
  <c r="L127" i="6"/>
  <c r="H127" i="6"/>
  <c r="R137" i="6"/>
  <c r="Q137" i="6"/>
  <c r="N137" i="6"/>
  <c r="O137" i="6"/>
  <c r="I137" i="6"/>
  <c r="L137" i="6"/>
  <c r="M137" i="6"/>
  <c r="H137" i="6"/>
  <c r="R13" i="6"/>
  <c r="Q13" i="6"/>
  <c r="O13" i="6"/>
  <c r="N13" i="6"/>
  <c r="I13" i="6"/>
  <c r="M13" i="6"/>
  <c r="L13" i="6"/>
  <c r="H13" i="6"/>
  <c r="G88" i="6"/>
  <c r="G280" i="6"/>
  <c r="G86" i="6"/>
  <c r="G684" i="6"/>
  <c r="G60" i="6"/>
  <c r="G681" i="6"/>
  <c r="G505" i="6"/>
  <c r="G578" i="6"/>
  <c r="G378" i="6"/>
  <c r="G459" i="6"/>
  <c r="G113" i="6"/>
  <c r="G546" i="6"/>
  <c r="G2" i="6"/>
  <c r="G376" i="6"/>
  <c r="G504" i="6"/>
  <c r="G678" i="6"/>
  <c r="G692" i="6"/>
  <c r="G676" i="6"/>
  <c r="G200" i="6"/>
  <c r="G723" i="6"/>
  <c r="G603" i="6"/>
  <c r="G675" i="6"/>
  <c r="G438" i="6"/>
  <c r="G226" i="6"/>
  <c r="G722" i="6"/>
  <c r="G674" i="6"/>
  <c r="G193" i="6"/>
  <c r="G332" i="6"/>
  <c r="G393" i="6"/>
  <c r="G421" i="6"/>
  <c r="G672" i="6"/>
  <c r="G291" i="6"/>
  <c r="G231" i="6"/>
  <c r="G602" i="6"/>
  <c r="G444" i="6"/>
  <c r="G720" i="6"/>
  <c r="G258" i="6"/>
  <c r="G544" i="6"/>
  <c r="G166" i="6"/>
  <c r="G145" i="6"/>
  <c r="G314" i="6"/>
  <c r="G265" i="6"/>
  <c r="G460" i="6"/>
  <c r="G389" i="6"/>
  <c r="G667" i="6"/>
  <c r="G8" i="6"/>
  <c r="G718" i="6"/>
  <c r="G187" i="6"/>
  <c r="G664" i="6"/>
  <c r="G542" i="6"/>
  <c r="G600" i="6"/>
  <c r="G222" i="6"/>
  <c r="G501" i="6"/>
  <c r="G62" i="6"/>
  <c r="G599" i="6"/>
  <c r="G466" i="6"/>
  <c r="G306" i="6"/>
  <c r="G20" i="6"/>
  <c r="G416" i="6"/>
  <c r="G123" i="6"/>
  <c r="G317" i="6"/>
  <c r="G448" i="6"/>
  <c r="G571" i="6"/>
  <c r="G121" i="6"/>
  <c r="G154" i="6"/>
  <c r="G229" i="6"/>
  <c r="G431" i="6"/>
  <c r="G653" i="6"/>
  <c r="G169" i="6"/>
  <c r="G652" i="6"/>
  <c r="G443" i="6"/>
  <c r="G220" i="6"/>
  <c r="G539" i="6"/>
  <c r="G548" i="6"/>
  <c r="G512" i="6"/>
  <c r="G646" i="6"/>
  <c r="G363" i="6"/>
  <c r="G76" i="6"/>
  <c r="G269" i="6"/>
  <c r="G479" i="6"/>
  <c r="G279" i="6"/>
  <c r="G135" i="6"/>
  <c r="G642" i="6"/>
  <c r="G177" i="6"/>
  <c r="G442" i="6"/>
  <c r="G639" i="6"/>
  <c r="G283" i="6"/>
  <c r="G302" i="6"/>
  <c r="G360" i="6"/>
  <c r="G81" i="6"/>
  <c r="G535" i="6"/>
  <c r="G709" i="6"/>
  <c r="G493" i="6"/>
  <c r="G550" i="6"/>
  <c r="G52" i="6"/>
  <c r="G304" i="6"/>
  <c r="G358" i="6"/>
  <c r="G236" i="6"/>
  <c r="G596" i="6"/>
  <c r="G510" i="6"/>
  <c r="G595" i="6"/>
  <c r="G126" i="6"/>
  <c r="G631" i="6"/>
  <c r="G405" i="6"/>
  <c r="G629" i="6"/>
  <c r="G468" i="6"/>
  <c r="G437" i="6"/>
  <c r="G415" i="6"/>
  <c r="G104" i="6"/>
  <c r="G407" i="6"/>
  <c r="G463" i="6"/>
  <c r="G530" i="6"/>
  <c r="G160" i="6"/>
  <c r="G452" i="6"/>
  <c r="G446" i="6"/>
  <c r="G705" i="6"/>
  <c r="G441" i="6"/>
  <c r="G394" i="6"/>
  <c r="G25" i="6"/>
  <c r="G300" i="6"/>
  <c r="G626" i="6"/>
  <c r="G549" i="6"/>
  <c r="G26" i="6"/>
  <c r="G278" i="6"/>
  <c r="G205" i="6"/>
  <c r="G401" i="6"/>
  <c r="G624" i="6"/>
  <c r="G221" i="6"/>
  <c r="G404" i="6"/>
  <c r="G526" i="6"/>
  <c r="G233" i="6"/>
  <c r="G9" i="6"/>
  <c r="G591" i="6"/>
  <c r="G486" i="6"/>
  <c r="G590" i="6"/>
  <c r="G29" i="6"/>
  <c r="G285" i="6"/>
  <c r="G562" i="6"/>
  <c r="G702" i="6"/>
  <c r="G589" i="6"/>
  <c r="G131" i="6"/>
  <c r="G39" i="6"/>
  <c r="G588" i="6"/>
  <c r="G560" i="6"/>
  <c r="G182" i="6"/>
  <c r="G700" i="6"/>
  <c r="G328" i="6"/>
  <c r="G295" i="6"/>
  <c r="G315" i="6"/>
  <c r="G287" i="6"/>
  <c r="G425" i="6"/>
  <c r="G558" i="6"/>
  <c r="G266" i="6"/>
  <c r="G521" i="6"/>
  <c r="G281" i="6"/>
  <c r="G688" i="6"/>
  <c r="G586" i="6"/>
  <c r="G551" i="6"/>
  <c r="G134" i="6"/>
  <c r="G309" i="6"/>
  <c r="G250" i="6"/>
  <c r="G456" i="6"/>
  <c r="G324" i="6"/>
  <c r="G181" i="6"/>
  <c r="G612" i="6"/>
  <c r="G284" i="6"/>
  <c r="G197" i="6"/>
  <c r="G556" i="6"/>
  <c r="G518" i="6"/>
  <c r="G192" i="6"/>
  <c r="G311" i="6"/>
  <c r="G481" i="6"/>
  <c r="G410" i="6"/>
  <c r="G172" i="6"/>
  <c r="G607" i="6"/>
  <c r="G215" i="6"/>
  <c r="G417" i="6"/>
  <c r="G480" i="6"/>
  <c r="G22" i="6"/>
  <c r="G173" i="6"/>
  <c r="G516" i="6"/>
  <c r="R685" i="6"/>
  <c r="O685" i="6"/>
  <c r="Q685" i="6"/>
  <c r="L685" i="6"/>
  <c r="N685" i="6"/>
  <c r="I685" i="6"/>
  <c r="M685" i="6"/>
  <c r="H685" i="6"/>
  <c r="R726" i="6"/>
  <c r="O726" i="6"/>
  <c r="N726" i="6"/>
  <c r="L726" i="6"/>
  <c r="Q726" i="6"/>
  <c r="M726" i="6"/>
  <c r="I726" i="6"/>
  <c r="H726" i="6"/>
  <c r="R683" i="6"/>
  <c r="O683" i="6"/>
  <c r="Q683" i="6"/>
  <c r="N683" i="6"/>
  <c r="L683" i="6"/>
  <c r="M683" i="6"/>
  <c r="I683" i="6"/>
  <c r="H683" i="6"/>
  <c r="R470" i="6"/>
  <c r="O470" i="6"/>
  <c r="N470" i="6"/>
  <c r="L470" i="6"/>
  <c r="M470" i="6"/>
  <c r="I470" i="6"/>
  <c r="Q470" i="6"/>
  <c r="H470" i="6"/>
  <c r="R175" i="6"/>
  <c r="O175" i="6"/>
  <c r="Q175" i="6"/>
  <c r="L175" i="6"/>
  <c r="N175" i="6"/>
  <c r="I175" i="6"/>
  <c r="M175" i="6"/>
  <c r="H175" i="6"/>
  <c r="R66" i="6"/>
  <c r="O66" i="6"/>
  <c r="Q66" i="6"/>
  <c r="L66" i="6"/>
  <c r="N66" i="6"/>
  <c r="I66" i="6"/>
  <c r="M66" i="6"/>
  <c r="H66" i="6"/>
  <c r="R724" i="6"/>
  <c r="O724" i="6"/>
  <c r="Q724" i="6"/>
  <c r="L724" i="6"/>
  <c r="N724" i="6"/>
  <c r="I724" i="6"/>
  <c r="M724" i="6"/>
  <c r="H724" i="6"/>
  <c r="R545" i="6"/>
  <c r="O545" i="6"/>
  <c r="Q545" i="6"/>
  <c r="L545" i="6"/>
  <c r="N545" i="6"/>
  <c r="I545" i="6"/>
  <c r="M545" i="6"/>
  <c r="H545" i="6"/>
  <c r="R677" i="6"/>
  <c r="O677" i="6"/>
  <c r="Q677" i="6"/>
  <c r="L677" i="6"/>
  <c r="N677" i="6"/>
  <c r="I677" i="6"/>
  <c r="M677" i="6"/>
  <c r="H677" i="6"/>
  <c r="R574" i="6"/>
  <c r="O574" i="6"/>
  <c r="Q574" i="6"/>
  <c r="L574" i="6"/>
  <c r="N574" i="6"/>
  <c r="I574" i="6"/>
  <c r="M574" i="6"/>
  <c r="H574" i="6"/>
  <c r="R255" i="6"/>
  <c r="O255" i="6"/>
  <c r="Q255" i="6"/>
  <c r="L255" i="6"/>
  <c r="N255" i="6"/>
  <c r="I255" i="6"/>
  <c r="M255" i="6"/>
  <c r="H255" i="6"/>
  <c r="R373" i="6"/>
  <c r="O373" i="6"/>
  <c r="Q373" i="6"/>
  <c r="L373" i="6"/>
  <c r="N373" i="6"/>
  <c r="I373" i="6"/>
  <c r="M373" i="6"/>
  <c r="H373" i="6"/>
  <c r="R120" i="6"/>
  <c r="O120" i="6"/>
  <c r="Q120" i="6"/>
  <c r="L120" i="6"/>
  <c r="N120" i="6"/>
  <c r="I120" i="6"/>
  <c r="M120" i="6"/>
  <c r="H120" i="6"/>
  <c r="R458" i="6"/>
  <c r="O458" i="6"/>
  <c r="Q458" i="6"/>
  <c r="L458" i="6"/>
  <c r="N458" i="6"/>
  <c r="I458" i="6"/>
  <c r="M458" i="6"/>
  <c r="H458" i="6"/>
  <c r="R426" i="6"/>
  <c r="O426" i="6"/>
  <c r="Q426" i="6"/>
  <c r="L426" i="6"/>
  <c r="N426" i="6"/>
  <c r="I426" i="6"/>
  <c r="M426" i="6"/>
  <c r="H426" i="6"/>
  <c r="R318" i="6"/>
  <c r="O318" i="6"/>
  <c r="Q318" i="6"/>
  <c r="L318" i="6"/>
  <c r="N318" i="6"/>
  <c r="I318" i="6"/>
  <c r="M318" i="6"/>
  <c r="H318" i="6"/>
  <c r="O132" i="6"/>
  <c r="N132" i="6"/>
  <c r="L132" i="6"/>
  <c r="Q132" i="6"/>
  <c r="M132" i="6"/>
  <c r="I132" i="6"/>
  <c r="R132" i="6"/>
  <c r="H132" i="6"/>
  <c r="R196" i="6"/>
  <c r="O196" i="6"/>
  <c r="Q196" i="6"/>
  <c r="L196" i="6"/>
  <c r="N196" i="6"/>
  <c r="I196" i="6"/>
  <c r="M196" i="6"/>
  <c r="H196" i="6"/>
  <c r="R474" i="6"/>
  <c r="O474" i="6"/>
  <c r="Q474" i="6"/>
  <c r="L474" i="6"/>
  <c r="N474" i="6"/>
  <c r="I474" i="6"/>
  <c r="M474" i="6"/>
  <c r="H474" i="6"/>
  <c r="O346" i="6"/>
  <c r="R346" i="6"/>
  <c r="Q346" i="6"/>
  <c r="N346" i="6"/>
  <c r="L346" i="6"/>
  <c r="M346" i="6"/>
  <c r="I346" i="6"/>
  <c r="H346" i="6"/>
  <c r="R176" i="6"/>
  <c r="O176" i="6"/>
  <c r="N176" i="6"/>
  <c r="L176" i="6"/>
  <c r="M176" i="6"/>
  <c r="I176" i="6"/>
  <c r="Q176" i="6"/>
  <c r="H176" i="6"/>
  <c r="O668" i="6"/>
  <c r="N668" i="6"/>
  <c r="L668" i="6"/>
  <c r="R668" i="6"/>
  <c r="Q668" i="6"/>
  <c r="M668" i="6"/>
  <c r="I668" i="6"/>
  <c r="H668" i="6"/>
  <c r="R83" i="6"/>
  <c r="O83" i="6"/>
  <c r="Q83" i="6"/>
  <c r="L83" i="6"/>
  <c r="N83" i="6"/>
  <c r="I83" i="6"/>
  <c r="M83" i="6"/>
  <c r="H83" i="6"/>
  <c r="R370" i="6"/>
  <c r="O370" i="6"/>
  <c r="Q370" i="6"/>
  <c r="L370" i="6"/>
  <c r="N370" i="6"/>
  <c r="I370" i="6"/>
  <c r="M370" i="6"/>
  <c r="H370" i="6"/>
  <c r="O15" i="6"/>
  <c r="R15" i="6"/>
  <c r="Q15" i="6"/>
  <c r="N15" i="6"/>
  <c r="L15" i="6"/>
  <c r="M15" i="6"/>
  <c r="I15" i="6"/>
  <c r="H15" i="6"/>
  <c r="R248" i="6"/>
  <c r="O248" i="6"/>
  <c r="N248" i="6"/>
  <c r="L248" i="6"/>
  <c r="Q248" i="6"/>
  <c r="M248" i="6"/>
  <c r="I248" i="6"/>
  <c r="H248" i="6"/>
  <c r="R665" i="6"/>
  <c r="O665" i="6"/>
  <c r="Q665" i="6"/>
  <c r="L665" i="6"/>
  <c r="N665" i="6"/>
  <c r="I665" i="6"/>
  <c r="M665" i="6"/>
  <c r="H665" i="6"/>
  <c r="R662" i="6"/>
  <c r="O662" i="6"/>
  <c r="Q662" i="6"/>
  <c r="L662" i="6"/>
  <c r="N662" i="6"/>
  <c r="I662" i="6"/>
  <c r="M662" i="6"/>
  <c r="H662" i="6"/>
  <c r="R660" i="6"/>
  <c r="O660" i="6"/>
  <c r="Q660" i="6"/>
  <c r="L660" i="6"/>
  <c r="N660" i="6"/>
  <c r="I660" i="6"/>
  <c r="M660" i="6"/>
  <c r="H660" i="6"/>
  <c r="O57" i="6"/>
  <c r="R57" i="6"/>
  <c r="Q57" i="6"/>
  <c r="N57" i="6"/>
  <c r="L57" i="6"/>
  <c r="M57" i="6"/>
  <c r="I57" i="6"/>
  <c r="H57" i="6"/>
  <c r="R658" i="6"/>
  <c r="O658" i="6"/>
  <c r="N658" i="6"/>
  <c r="L658" i="6"/>
  <c r="M658" i="6"/>
  <c r="I658" i="6"/>
  <c r="Q658" i="6"/>
  <c r="H658" i="6"/>
  <c r="R277" i="6"/>
  <c r="O277" i="6"/>
  <c r="Q277" i="6"/>
  <c r="L277" i="6"/>
  <c r="N277" i="6"/>
  <c r="I277" i="6"/>
  <c r="M277" i="6"/>
  <c r="H277" i="6"/>
  <c r="R251" i="6"/>
  <c r="O251" i="6"/>
  <c r="Q251" i="6"/>
  <c r="L251" i="6"/>
  <c r="N251" i="6"/>
  <c r="I251" i="6"/>
  <c r="M251" i="6"/>
  <c r="H251" i="6"/>
  <c r="R540" i="6"/>
  <c r="O540" i="6"/>
  <c r="N540" i="6"/>
  <c r="L540" i="6"/>
  <c r="M540" i="6"/>
  <c r="Q540" i="6"/>
  <c r="I540" i="6"/>
  <c r="H540" i="6"/>
  <c r="R717" i="6"/>
  <c r="O717" i="6"/>
  <c r="Q717" i="6"/>
  <c r="N717" i="6"/>
  <c r="L717" i="6"/>
  <c r="M717" i="6"/>
  <c r="I717" i="6"/>
  <c r="H717" i="6"/>
  <c r="R294" i="6"/>
  <c r="O294" i="6"/>
  <c r="N294" i="6"/>
  <c r="L294" i="6"/>
  <c r="Q294" i="6"/>
  <c r="M294" i="6"/>
  <c r="I294" i="6"/>
  <c r="H294" i="6"/>
  <c r="R144" i="6"/>
  <c r="O144" i="6"/>
  <c r="Q144" i="6"/>
  <c r="L144" i="6"/>
  <c r="N144" i="6"/>
  <c r="I144" i="6"/>
  <c r="M144" i="6"/>
  <c r="H144" i="6"/>
  <c r="R42" i="6"/>
  <c r="O42" i="6"/>
  <c r="Q42" i="6"/>
  <c r="L42" i="6"/>
  <c r="N42" i="6"/>
  <c r="I42" i="6"/>
  <c r="M42" i="6"/>
  <c r="H42" i="6"/>
  <c r="R691" i="6"/>
  <c r="Q691" i="6"/>
  <c r="O691" i="6"/>
  <c r="N691" i="6"/>
  <c r="L691" i="6"/>
  <c r="M691" i="6"/>
  <c r="I691" i="6"/>
  <c r="H691" i="6"/>
  <c r="R364" i="6"/>
  <c r="Q364" i="6"/>
  <c r="O364" i="6"/>
  <c r="N364" i="6"/>
  <c r="L364" i="6"/>
  <c r="M364" i="6"/>
  <c r="I364" i="6"/>
  <c r="H364" i="6"/>
  <c r="R183" i="6"/>
  <c r="Q183" i="6"/>
  <c r="O183" i="6"/>
  <c r="N183" i="6"/>
  <c r="L183" i="6"/>
  <c r="M183" i="6"/>
  <c r="I183" i="6"/>
  <c r="H183" i="6"/>
  <c r="Q268" i="6"/>
  <c r="R268" i="6"/>
  <c r="O268" i="6"/>
  <c r="L268" i="6"/>
  <c r="N268" i="6"/>
  <c r="I268" i="6"/>
  <c r="M268" i="6"/>
  <c r="H268" i="6"/>
  <c r="R498" i="6"/>
  <c r="Q498" i="6"/>
  <c r="O498" i="6"/>
  <c r="L498" i="6"/>
  <c r="N498" i="6"/>
  <c r="I498" i="6"/>
  <c r="M498" i="6"/>
  <c r="H498" i="6"/>
  <c r="R649" i="6"/>
  <c r="Q649" i="6"/>
  <c r="O649" i="6"/>
  <c r="N649" i="6"/>
  <c r="L649" i="6"/>
  <c r="M649" i="6"/>
  <c r="I649" i="6"/>
  <c r="H649" i="6"/>
  <c r="R33" i="6"/>
  <c r="Q33" i="6"/>
  <c r="O33" i="6"/>
  <c r="N33" i="6"/>
  <c r="L33" i="6"/>
  <c r="M33" i="6"/>
  <c r="I33" i="6"/>
  <c r="H33" i="6"/>
  <c r="R78" i="6"/>
  <c r="Q78" i="6"/>
  <c r="O78" i="6"/>
  <c r="L78" i="6"/>
  <c r="N78" i="6"/>
  <c r="I78" i="6"/>
  <c r="M78" i="6"/>
  <c r="H78" i="6"/>
  <c r="Q102" i="6"/>
  <c r="R102" i="6"/>
  <c r="O102" i="6"/>
  <c r="L102" i="6"/>
  <c r="N102" i="6"/>
  <c r="I102" i="6"/>
  <c r="M102" i="6"/>
  <c r="H102" i="6"/>
  <c r="R61" i="6"/>
  <c r="Q61" i="6"/>
  <c r="O61" i="6"/>
  <c r="N61" i="6"/>
  <c r="L61" i="6"/>
  <c r="M61" i="6"/>
  <c r="I61" i="6"/>
  <c r="H61" i="6"/>
  <c r="R296" i="6"/>
  <c r="Q296" i="6"/>
  <c r="O296" i="6"/>
  <c r="N296" i="6"/>
  <c r="L296" i="6"/>
  <c r="M296" i="6"/>
  <c r="I296" i="6"/>
  <c r="H296" i="6"/>
  <c r="R497" i="6"/>
  <c r="Q497" i="6"/>
  <c r="O497" i="6"/>
  <c r="N497" i="6"/>
  <c r="L497" i="6"/>
  <c r="M497" i="6"/>
  <c r="I497" i="6"/>
  <c r="H497" i="6"/>
  <c r="R58" i="6"/>
  <c r="Q58" i="6"/>
  <c r="O58" i="6"/>
  <c r="L58" i="6"/>
  <c r="N58" i="6"/>
  <c r="I58" i="6"/>
  <c r="M58" i="6"/>
  <c r="H58" i="6"/>
  <c r="Q496" i="6"/>
  <c r="R496" i="6"/>
  <c r="O496" i="6"/>
  <c r="L496" i="6"/>
  <c r="I496" i="6"/>
  <c r="N496" i="6"/>
  <c r="M496" i="6"/>
  <c r="H496" i="6"/>
  <c r="R414" i="6"/>
  <c r="Q414" i="6"/>
  <c r="O414" i="6"/>
  <c r="L414" i="6"/>
  <c r="N414" i="6"/>
  <c r="M414" i="6"/>
  <c r="I414" i="6"/>
  <c r="H414" i="6"/>
  <c r="R167" i="6"/>
  <c r="Q167" i="6"/>
  <c r="O167" i="6"/>
  <c r="N167" i="6"/>
  <c r="L167" i="6"/>
  <c r="M167" i="6"/>
  <c r="I167" i="6"/>
  <c r="H167" i="6"/>
  <c r="Q344" i="6"/>
  <c r="O344" i="6"/>
  <c r="L344" i="6"/>
  <c r="R344" i="6"/>
  <c r="I344" i="6"/>
  <c r="N344" i="6"/>
  <c r="M344" i="6"/>
  <c r="H344" i="6"/>
  <c r="R534" i="6"/>
  <c r="Q534" i="6"/>
  <c r="O534" i="6"/>
  <c r="L534" i="6"/>
  <c r="N534" i="6"/>
  <c r="M534" i="6"/>
  <c r="I534" i="6"/>
  <c r="H534" i="6"/>
  <c r="R708" i="6"/>
  <c r="Q708" i="6"/>
  <c r="O708" i="6"/>
  <c r="N708" i="6"/>
  <c r="L708" i="6"/>
  <c r="M708" i="6"/>
  <c r="I708" i="6"/>
  <c r="H708" i="6"/>
  <c r="Q454" i="6"/>
  <c r="R454" i="6"/>
  <c r="O454" i="6"/>
  <c r="L454" i="6"/>
  <c r="I454" i="6"/>
  <c r="N454" i="6"/>
  <c r="M454" i="6"/>
  <c r="H454" i="6"/>
  <c r="R491" i="6"/>
  <c r="Q491" i="6"/>
  <c r="O491" i="6"/>
  <c r="L491" i="6"/>
  <c r="N491" i="6"/>
  <c r="M491" i="6"/>
  <c r="I491" i="6"/>
  <c r="H491" i="6"/>
  <c r="R119" i="6"/>
  <c r="Q119" i="6"/>
  <c r="O119" i="6"/>
  <c r="M119" i="6"/>
  <c r="L119" i="6"/>
  <c r="N119" i="6"/>
  <c r="I119" i="6"/>
  <c r="H119" i="6"/>
  <c r="R490" i="6"/>
  <c r="Q490" i="6"/>
  <c r="O490" i="6"/>
  <c r="M490" i="6"/>
  <c r="N490" i="6"/>
  <c r="L490" i="6"/>
  <c r="I490" i="6"/>
  <c r="H490" i="6"/>
  <c r="R133" i="6"/>
  <c r="Q133" i="6"/>
  <c r="O133" i="6"/>
  <c r="M133" i="6"/>
  <c r="L133" i="6"/>
  <c r="I133" i="6"/>
  <c r="N133" i="6"/>
  <c r="H133" i="6"/>
  <c r="R707" i="6"/>
  <c r="Q707" i="6"/>
  <c r="O707" i="6"/>
  <c r="M707" i="6"/>
  <c r="L707" i="6"/>
  <c r="N707" i="6"/>
  <c r="I707" i="6"/>
  <c r="H707" i="6"/>
  <c r="R239" i="6"/>
  <c r="Q239" i="6"/>
  <c r="O239" i="6"/>
  <c r="M239" i="6"/>
  <c r="L239" i="6"/>
  <c r="I239" i="6"/>
  <c r="N239" i="6"/>
  <c r="H239" i="6"/>
  <c r="R219" i="6"/>
  <c r="Q219" i="6"/>
  <c r="O219" i="6"/>
  <c r="M219" i="6"/>
  <c r="N219" i="6"/>
  <c r="L219" i="6"/>
  <c r="I219" i="6"/>
  <c r="H219" i="6"/>
  <c r="R256" i="6"/>
  <c r="Q256" i="6"/>
  <c r="O256" i="6"/>
  <c r="M256" i="6"/>
  <c r="L256" i="6"/>
  <c r="I256" i="6"/>
  <c r="N256" i="6"/>
  <c r="H256" i="6"/>
  <c r="R275" i="6"/>
  <c r="Q275" i="6"/>
  <c r="O275" i="6"/>
  <c r="M275" i="6"/>
  <c r="L275" i="6"/>
  <c r="N275" i="6"/>
  <c r="I275" i="6"/>
  <c r="H275" i="6"/>
  <c r="R124" i="6"/>
  <c r="Q124" i="6"/>
  <c r="O124" i="6"/>
  <c r="M124" i="6"/>
  <c r="L124" i="6"/>
  <c r="N124" i="6"/>
  <c r="I124" i="6"/>
  <c r="H124" i="6"/>
  <c r="R356" i="6"/>
  <c r="Q356" i="6"/>
  <c r="O356" i="6"/>
  <c r="M356" i="6"/>
  <c r="N356" i="6"/>
  <c r="L356" i="6"/>
  <c r="I356" i="6"/>
  <c r="H356" i="6"/>
  <c r="R566" i="6"/>
  <c r="Q566" i="6"/>
  <c r="O566" i="6"/>
  <c r="M566" i="6"/>
  <c r="L566" i="6"/>
  <c r="I566" i="6"/>
  <c r="N566" i="6"/>
  <c r="H566" i="6"/>
  <c r="R467" i="6"/>
  <c r="Q467" i="6"/>
  <c r="O467" i="6"/>
  <c r="M467" i="6"/>
  <c r="L467" i="6"/>
  <c r="N467" i="6"/>
  <c r="I467" i="6"/>
  <c r="H467" i="6"/>
  <c r="R531" i="6"/>
  <c r="Q531" i="6"/>
  <c r="O531" i="6"/>
  <c r="M531" i="6"/>
  <c r="L531" i="6"/>
  <c r="I531" i="6"/>
  <c r="N531" i="6"/>
  <c r="H531" i="6"/>
  <c r="R31" i="6"/>
  <c r="Q31" i="6"/>
  <c r="O31" i="6"/>
  <c r="M31" i="6"/>
  <c r="N31" i="6"/>
  <c r="L31" i="6"/>
  <c r="I31" i="6"/>
  <c r="H31" i="6"/>
  <c r="R156" i="6"/>
  <c r="Q156" i="6"/>
  <c r="O156" i="6"/>
  <c r="M156" i="6"/>
  <c r="L156" i="6"/>
  <c r="I156" i="6"/>
  <c r="N156" i="6"/>
  <c r="H156" i="6"/>
  <c r="R565" i="6"/>
  <c r="Q565" i="6"/>
  <c r="O565" i="6"/>
  <c r="M565" i="6"/>
  <c r="L565" i="6"/>
  <c r="N565" i="6"/>
  <c r="I565" i="6"/>
  <c r="H565" i="6"/>
  <c r="R430" i="6"/>
  <c r="Q430" i="6"/>
  <c r="O430" i="6"/>
  <c r="M430" i="6"/>
  <c r="L430" i="6"/>
  <c r="N430" i="6"/>
  <c r="I430" i="6"/>
  <c r="H430" i="6"/>
  <c r="R509" i="6"/>
  <c r="Q509" i="6"/>
  <c r="O509" i="6"/>
  <c r="M509" i="6"/>
  <c r="N509" i="6"/>
  <c r="L509" i="6"/>
  <c r="I509" i="6"/>
  <c r="H509" i="6"/>
  <c r="R313" i="6"/>
  <c r="Q313" i="6"/>
  <c r="O313" i="6"/>
  <c r="M313" i="6"/>
  <c r="L313" i="6"/>
  <c r="I313" i="6"/>
  <c r="N313" i="6"/>
  <c r="H313" i="6"/>
  <c r="R71" i="6"/>
  <c r="Q71" i="6"/>
  <c r="O71" i="6"/>
  <c r="M71" i="6"/>
  <c r="L71" i="6"/>
  <c r="N71" i="6"/>
  <c r="I71" i="6"/>
  <c r="H71" i="6"/>
  <c r="R75" i="6"/>
  <c r="Q75" i="6"/>
  <c r="O75" i="6"/>
  <c r="M75" i="6"/>
  <c r="L75" i="6"/>
  <c r="I75" i="6"/>
  <c r="N75" i="6"/>
  <c r="H75" i="6"/>
  <c r="R528" i="6"/>
  <c r="Q528" i="6"/>
  <c r="O528" i="6"/>
  <c r="M528" i="6"/>
  <c r="N528" i="6"/>
  <c r="L528" i="6"/>
  <c r="I528" i="6"/>
  <c r="H528" i="6"/>
  <c r="R37" i="6"/>
  <c r="Q37" i="6"/>
  <c r="O37" i="6"/>
  <c r="M37" i="6"/>
  <c r="L37" i="6"/>
  <c r="I37" i="6"/>
  <c r="N37" i="6"/>
  <c r="H37" i="6"/>
  <c r="R321" i="6"/>
  <c r="Q321" i="6"/>
  <c r="O321" i="6"/>
  <c r="M321" i="6"/>
  <c r="L321" i="6"/>
  <c r="N321" i="6"/>
  <c r="I321" i="6"/>
  <c r="H321" i="6"/>
  <c r="R227" i="6"/>
  <c r="Q227" i="6"/>
  <c r="O227" i="6"/>
  <c r="M227" i="6"/>
  <c r="L227" i="6"/>
  <c r="N227" i="6"/>
  <c r="I227" i="6"/>
  <c r="H227" i="6"/>
  <c r="R289" i="6"/>
  <c r="Q289" i="6"/>
  <c r="O289" i="6"/>
  <c r="M289" i="6"/>
  <c r="N289" i="6"/>
  <c r="L289" i="6"/>
  <c r="I289" i="6"/>
  <c r="H289" i="6"/>
  <c r="R157" i="6"/>
  <c r="Q157" i="6"/>
  <c r="O157" i="6"/>
  <c r="M157" i="6"/>
  <c r="L157" i="6"/>
  <c r="I157" i="6"/>
  <c r="N157" i="6"/>
  <c r="H157" i="6"/>
  <c r="R238" i="6"/>
  <c r="Q238" i="6"/>
  <c r="O238" i="6"/>
  <c r="M238" i="6"/>
  <c r="L238" i="6"/>
  <c r="N238" i="6"/>
  <c r="I238" i="6"/>
  <c r="H238" i="6"/>
  <c r="R115" i="6"/>
  <c r="Q115" i="6"/>
  <c r="O115" i="6"/>
  <c r="M115" i="6"/>
  <c r="L115" i="6"/>
  <c r="I115" i="6"/>
  <c r="N115" i="6"/>
  <c r="H115" i="6"/>
  <c r="R322" i="6"/>
  <c r="Q322" i="6"/>
  <c r="O322" i="6"/>
  <c r="M322" i="6"/>
  <c r="N322" i="6"/>
  <c r="L322" i="6"/>
  <c r="I322" i="6"/>
  <c r="H322" i="6"/>
  <c r="R259" i="6"/>
  <c r="Q259" i="6"/>
  <c r="O259" i="6"/>
  <c r="M259" i="6"/>
  <c r="L259" i="6"/>
  <c r="I259" i="6"/>
  <c r="N259" i="6"/>
  <c r="H259" i="6"/>
  <c r="R218" i="6"/>
  <c r="Q218" i="6"/>
  <c r="O218" i="6"/>
  <c r="M218" i="6"/>
  <c r="L218" i="6"/>
  <c r="N218" i="6"/>
  <c r="I218" i="6"/>
  <c r="H218" i="6"/>
  <c r="R16" i="6"/>
  <c r="Q16" i="6"/>
  <c r="O16" i="6"/>
  <c r="M16" i="6"/>
  <c r="L16" i="6"/>
  <c r="N16" i="6"/>
  <c r="I16" i="6"/>
  <c r="H16" i="6"/>
  <c r="R351" i="6"/>
  <c r="Q351" i="6"/>
  <c r="O351" i="6"/>
  <c r="M351" i="6"/>
  <c r="N351" i="6"/>
  <c r="L351" i="6"/>
  <c r="H351" i="6"/>
  <c r="I351" i="6"/>
  <c r="R319" i="6"/>
  <c r="Q319" i="6"/>
  <c r="O319" i="6"/>
  <c r="M319" i="6"/>
  <c r="L319" i="6"/>
  <c r="H319" i="6"/>
  <c r="I319" i="6"/>
  <c r="N319" i="6"/>
  <c r="R396" i="6"/>
  <c r="Q396" i="6"/>
  <c r="O396" i="6"/>
  <c r="M396" i="6"/>
  <c r="L396" i="6"/>
  <c r="N396" i="6"/>
  <c r="H396" i="6"/>
  <c r="I396" i="6"/>
  <c r="R100" i="6"/>
  <c r="Q100" i="6"/>
  <c r="O100" i="6"/>
  <c r="M100" i="6"/>
  <c r="L100" i="6"/>
  <c r="H100" i="6"/>
  <c r="I100" i="6"/>
  <c r="N100" i="6"/>
  <c r="R63" i="6"/>
  <c r="Q63" i="6"/>
  <c r="O63" i="6"/>
  <c r="M63" i="6"/>
  <c r="N63" i="6"/>
  <c r="L63" i="6"/>
  <c r="H63" i="6"/>
  <c r="I63" i="6"/>
  <c r="R524" i="6"/>
  <c r="Q524" i="6"/>
  <c r="O524" i="6"/>
  <c r="M524" i="6"/>
  <c r="L524" i="6"/>
  <c r="H524" i="6"/>
  <c r="I524" i="6"/>
  <c r="N524" i="6"/>
  <c r="R230" i="6"/>
  <c r="Q230" i="6"/>
  <c r="O230" i="6"/>
  <c r="M230" i="6"/>
  <c r="L230" i="6"/>
  <c r="N230" i="6"/>
  <c r="H230" i="6"/>
  <c r="I230" i="6"/>
  <c r="R621" i="6"/>
  <c r="Q621" i="6"/>
  <c r="O621" i="6"/>
  <c r="M621" i="6"/>
  <c r="L621" i="6"/>
  <c r="H621" i="6"/>
  <c r="N621" i="6"/>
  <c r="I621" i="6"/>
  <c r="R87" i="6"/>
  <c r="Q87" i="6"/>
  <c r="O87" i="6"/>
  <c r="M87" i="6"/>
  <c r="N87" i="6"/>
  <c r="L87" i="6"/>
  <c r="H87" i="6"/>
  <c r="I87" i="6"/>
  <c r="R523" i="6"/>
  <c r="Q523" i="6"/>
  <c r="O523" i="6"/>
  <c r="M523" i="6"/>
  <c r="L523" i="6"/>
  <c r="H523" i="6"/>
  <c r="I523" i="6"/>
  <c r="N523" i="6"/>
  <c r="R237" i="6"/>
  <c r="Q237" i="6"/>
  <c r="O237" i="6"/>
  <c r="M237" i="6"/>
  <c r="L237" i="6"/>
  <c r="N237" i="6"/>
  <c r="H237" i="6"/>
  <c r="I237" i="6"/>
  <c r="R445" i="6"/>
  <c r="Q445" i="6"/>
  <c r="O445" i="6"/>
  <c r="M445" i="6"/>
  <c r="L445" i="6"/>
  <c r="H445" i="6"/>
  <c r="I445" i="6"/>
  <c r="N445" i="6"/>
  <c r="R462" i="6"/>
  <c r="Q462" i="6"/>
  <c r="O462" i="6"/>
  <c r="M462" i="6"/>
  <c r="N462" i="6"/>
  <c r="L462" i="6"/>
  <c r="H462" i="6"/>
  <c r="I462" i="6"/>
  <c r="R249" i="6"/>
  <c r="Q249" i="6"/>
  <c r="O249" i="6"/>
  <c r="M249" i="6"/>
  <c r="L249" i="6"/>
  <c r="H249" i="6"/>
  <c r="I249" i="6"/>
  <c r="N249" i="6"/>
  <c r="R305" i="6"/>
  <c r="Q305" i="6"/>
  <c r="O305" i="6"/>
  <c r="M305" i="6"/>
  <c r="L305" i="6"/>
  <c r="N305" i="6"/>
  <c r="H305" i="6"/>
  <c r="I305" i="6"/>
  <c r="R343" i="6"/>
  <c r="Q343" i="6"/>
  <c r="O343" i="6"/>
  <c r="M343" i="6"/>
  <c r="L343" i="6"/>
  <c r="H343" i="6"/>
  <c r="N343" i="6"/>
  <c r="I343" i="6"/>
  <c r="R699" i="6"/>
  <c r="Q699" i="6"/>
  <c r="O699" i="6"/>
  <c r="M699" i="6"/>
  <c r="N699" i="6"/>
  <c r="L699" i="6"/>
  <c r="H699" i="6"/>
  <c r="I699" i="6"/>
  <c r="R422" i="6"/>
  <c r="Q422" i="6"/>
  <c r="O422" i="6"/>
  <c r="M422" i="6"/>
  <c r="L422" i="6"/>
  <c r="H422" i="6"/>
  <c r="I422" i="6"/>
  <c r="N422" i="6"/>
  <c r="R168" i="6"/>
  <c r="Q168" i="6"/>
  <c r="O168" i="6"/>
  <c r="M168" i="6"/>
  <c r="L168" i="6"/>
  <c r="N168" i="6"/>
  <c r="H168" i="6"/>
  <c r="I168" i="6"/>
  <c r="R522" i="6"/>
  <c r="Q522" i="6"/>
  <c r="O522" i="6"/>
  <c r="M522" i="6"/>
  <c r="L522" i="6"/>
  <c r="H522" i="6"/>
  <c r="I522" i="6"/>
  <c r="N522" i="6"/>
  <c r="R150" i="6"/>
  <c r="Q150" i="6"/>
  <c r="O150" i="6"/>
  <c r="M150" i="6"/>
  <c r="N150" i="6"/>
  <c r="L150" i="6"/>
  <c r="H150" i="6"/>
  <c r="I150" i="6"/>
  <c r="R64" i="6"/>
  <c r="Q64" i="6"/>
  <c r="O64" i="6"/>
  <c r="M64" i="6"/>
  <c r="L64" i="6"/>
  <c r="H64" i="6"/>
  <c r="I64" i="6"/>
  <c r="N64" i="6"/>
  <c r="R139" i="6"/>
  <c r="Q139" i="6"/>
  <c r="O139" i="6"/>
  <c r="M139" i="6"/>
  <c r="L139" i="6"/>
  <c r="N139" i="6"/>
  <c r="H139" i="6"/>
  <c r="I139" i="6"/>
  <c r="R179" i="6"/>
  <c r="Q179" i="6"/>
  <c r="O179" i="6"/>
  <c r="M179" i="6"/>
  <c r="L179" i="6"/>
  <c r="H179" i="6"/>
  <c r="N179" i="6"/>
  <c r="I179" i="6"/>
  <c r="R557" i="6"/>
  <c r="Q557" i="6"/>
  <c r="O557" i="6"/>
  <c r="M557" i="6"/>
  <c r="N557" i="6"/>
  <c r="L557" i="6"/>
  <c r="H557" i="6"/>
  <c r="I557" i="6"/>
  <c r="R520" i="6"/>
  <c r="Q520" i="6"/>
  <c r="O520" i="6"/>
  <c r="M520" i="6"/>
  <c r="L520" i="6"/>
  <c r="H520" i="6"/>
  <c r="I520" i="6"/>
  <c r="N520" i="6"/>
  <c r="R386" i="6"/>
  <c r="Q386" i="6"/>
  <c r="O386" i="6"/>
  <c r="M386" i="6"/>
  <c r="L386" i="6"/>
  <c r="N386" i="6"/>
  <c r="H386" i="6"/>
  <c r="I386" i="6"/>
  <c r="R73" i="6"/>
  <c r="Q73" i="6"/>
  <c r="O73" i="6"/>
  <c r="M73" i="6"/>
  <c r="L73" i="6"/>
  <c r="H73" i="6"/>
  <c r="I73" i="6"/>
  <c r="N73" i="6"/>
  <c r="R80" i="6"/>
  <c r="Q80" i="6"/>
  <c r="O80" i="6"/>
  <c r="M80" i="6"/>
  <c r="N80" i="6"/>
  <c r="L80" i="6"/>
  <c r="H80" i="6"/>
  <c r="I80" i="6"/>
  <c r="R424" i="6"/>
  <c r="Q424" i="6"/>
  <c r="O424" i="6"/>
  <c r="M424" i="6"/>
  <c r="L424" i="6"/>
  <c r="H424" i="6"/>
  <c r="I424" i="6"/>
  <c r="N424" i="6"/>
  <c r="R614" i="6"/>
  <c r="Q614" i="6"/>
  <c r="O614" i="6"/>
  <c r="M614" i="6"/>
  <c r="L614" i="6"/>
  <c r="N614" i="6"/>
  <c r="H614" i="6"/>
  <c r="I614" i="6"/>
  <c r="R584" i="6"/>
  <c r="O584" i="6"/>
  <c r="Q584" i="6"/>
  <c r="M584" i="6"/>
  <c r="L584" i="6"/>
  <c r="H584" i="6"/>
  <c r="N584" i="6"/>
  <c r="I584" i="6"/>
  <c r="R21" i="6"/>
  <c r="Q21" i="6"/>
  <c r="O21" i="6"/>
  <c r="M21" i="6"/>
  <c r="N21" i="6"/>
  <c r="L21" i="6"/>
  <c r="H21" i="6"/>
  <c r="I21" i="6"/>
  <c r="R583" i="6"/>
  <c r="O583" i="6"/>
  <c r="Q583" i="6"/>
  <c r="M583" i="6"/>
  <c r="L583" i="6"/>
  <c r="H583" i="6"/>
  <c r="I583" i="6"/>
  <c r="N583" i="6"/>
  <c r="R613" i="6"/>
  <c r="Q613" i="6"/>
  <c r="O613" i="6"/>
  <c r="M613" i="6"/>
  <c r="L613" i="6"/>
  <c r="N613" i="6"/>
  <c r="H613" i="6"/>
  <c r="I613" i="6"/>
  <c r="R611" i="6"/>
  <c r="O611" i="6"/>
  <c r="Q611" i="6"/>
  <c r="M611" i="6"/>
  <c r="L611" i="6"/>
  <c r="H611" i="6"/>
  <c r="I611" i="6"/>
  <c r="N611" i="6"/>
  <c r="R339" i="6"/>
  <c r="Q339" i="6"/>
  <c r="O339" i="6"/>
  <c r="M339" i="6"/>
  <c r="N339" i="6"/>
  <c r="L339" i="6"/>
  <c r="H339" i="6"/>
  <c r="I339" i="6"/>
  <c r="R59" i="6"/>
  <c r="O59" i="6"/>
  <c r="Q59" i="6"/>
  <c r="M59" i="6"/>
  <c r="L59" i="6"/>
  <c r="H59" i="6"/>
  <c r="I59" i="6"/>
  <c r="N59" i="6"/>
  <c r="R151" i="6"/>
  <c r="Q151" i="6"/>
  <c r="O151" i="6"/>
  <c r="M151" i="6"/>
  <c r="L151" i="6"/>
  <c r="N151" i="6"/>
  <c r="H151" i="6"/>
  <c r="I151" i="6"/>
  <c r="R610" i="6"/>
  <c r="O610" i="6"/>
  <c r="Q610" i="6"/>
  <c r="M610" i="6"/>
  <c r="L610" i="6"/>
  <c r="H610" i="6"/>
  <c r="N610" i="6"/>
  <c r="I610" i="6"/>
  <c r="R41" i="6"/>
  <c r="Q41" i="6"/>
  <c r="O41" i="6"/>
  <c r="M41" i="6"/>
  <c r="N41" i="6"/>
  <c r="L41" i="6"/>
  <c r="H41" i="6"/>
  <c r="I41" i="6"/>
  <c r="R608" i="6"/>
  <c r="O608" i="6"/>
  <c r="Q608" i="6"/>
  <c r="M608" i="6"/>
  <c r="L608" i="6"/>
  <c r="H608" i="6"/>
  <c r="I608" i="6"/>
  <c r="N608" i="6"/>
  <c r="R464" i="6"/>
  <c r="Q464" i="6"/>
  <c r="O464" i="6"/>
  <c r="M464" i="6"/>
  <c r="L464" i="6"/>
  <c r="N464" i="6"/>
  <c r="H464" i="6"/>
  <c r="I464" i="6"/>
  <c r="R334" i="6"/>
  <c r="O334" i="6"/>
  <c r="Q334" i="6"/>
  <c r="M334" i="6"/>
  <c r="L334" i="6"/>
  <c r="H334" i="6"/>
  <c r="I334" i="6"/>
  <c r="N334" i="6"/>
  <c r="R337" i="6"/>
  <c r="Q337" i="6"/>
  <c r="O337" i="6"/>
  <c r="M337" i="6"/>
  <c r="N337" i="6"/>
  <c r="L337" i="6"/>
  <c r="H337" i="6"/>
  <c r="I337" i="6"/>
  <c r="R276" i="6"/>
  <c r="O276" i="6"/>
  <c r="Q276" i="6"/>
  <c r="M276" i="6"/>
  <c r="L276" i="6"/>
  <c r="H276" i="6"/>
  <c r="I276" i="6"/>
  <c r="N276" i="6"/>
  <c r="R116" i="6"/>
  <c r="Q116" i="6"/>
  <c r="O116" i="6"/>
  <c r="M116" i="6"/>
  <c r="L116" i="6"/>
  <c r="N116" i="6"/>
  <c r="H116" i="6"/>
  <c r="I116" i="6"/>
  <c r="R108" i="6"/>
  <c r="O108" i="6"/>
  <c r="Q108" i="6"/>
  <c r="M108" i="6"/>
  <c r="L108" i="6"/>
  <c r="H108" i="6"/>
  <c r="N108" i="6"/>
  <c r="I108" i="6"/>
  <c r="R273" i="6"/>
  <c r="Q273" i="6"/>
  <c r="O273" i="6"/>
  <c r="M273" i="6"/>
  <c r="N273" i="6"/>
  <c r="L273" i="6"/>
  <c r="H273" i="6"/>
  <c r="I273" i="6"/>
  <c r="R418" i="6"/>
  <c r="O418" i="6"/>
  <c r="Q418" i="6"/>
  <c r="M418" i="6"/>
  <c r="L418" i="6"/>
  <c r="H418" i="6"/>
  <c r="I418" i="6"/>
  <c r="N418" i="6"/>
  <c r="R508" i="6"/>
  <c r="Q508" i="6"/>
  <c r="O508" i="6"/>
  <c r="M508" i="6"/>
  <c r="L508" i="6"/>
  <c r="N508" i="6"/>
  <c r="H508" i="6"/>
  <c r="I508" i="6"/>
  <c r="R605" i="6"/>
  <c r="O605" i="6"/>
  <c r="Q605" i="6"/>
  <c r="M605" i="6"/>
  <c r="L605" i="6"/>
  <c r="H605" i="6"/>
  <c r="I605" i="6"/>
  <c r="N605" i="6"/>
  <c r="R129" i="6"/>
  <c r="O129" i="6"/>
  <c r="N129" i="6"/>
  <c r="L129" i="6"/>
  <c r="Q129" i="6"/>
  <c r="M129" i="6"/>
  <c r="I129" i="6"/>
  <c r="H129" i="6"/>
  <c r="R693" i="6"/>
  <c r="O693" i="6"/>
  <c r="Q693" i="6"/>
  <c r="L693" i="6"/>
  <c r="N693" i="6"/>
  <c r="I693" i="6"/>
  <c r="M693" i="6"/>
  <c r="H693" i="6"/>
  <c r="R50" i="6"/>
  <c r="O50" i="6"/>
  <c r="Q50" i="6"/>
  <c r="L50" i="6"/>
  <c r="N50" i="6"/>
  <c r="I50" i="6"/>
  <c r="M50" i="6"/>
  <c r="H50" i="6"/>
  <c r="R14" i="6"/>
  <c r="O14" i="6"/>
  <c r="Q14" i="6"/>
  <c r="L14" i="6"/>
  <c r="N14" i="6"/>
  <c r="I14" i="6"/>
  <c r="M14" i="6"/>
  <c r="H14" i="6"/>
  <c r="R465" i="6"/>
  <c r="O465" i="6"/>
  <c r="N465" i="6"/>
  <c r="L465" i="6"/>
  <c r="Q465" i="6"/>
  <c r="M465" i="6"/>
  <c r="I465" i="6"/>
  <c r="H465" i="6"/>
  <c r="R547" i="6"/>
  <c r="O547" i="6"/>
  <c r="N547" i="6"/>
  <c r="L547" i="6"/>
  <c r="M547" i="6"/>
  <c r="Q547" i="6"/>
  <c r="I547" i="6"/>
  <c r="H547" i="6"/>
  <c r="O10" i="6"/>
  <c r="R10" i="6"/>
  <c r="Q10" i="6"/>
  <c r="N10" i="6"/>
  <c r="L10" i="6"/>
  <c r="M10" i="6"/>
  <c r="I10" i="6"/>
  <c r="H10" i="6"/>
  <c r="R604" i="6"/>
  <c r="O604" i="6"/>
  <c r="N604" i="6"/>
  <c r="L604" i="6"/>
  <c r="Q604" i="6"/>
  <c r="M604" i="6"/>
  <c r="I604" i="6"/>
  <c r="H604" i="6"/>
  <c r="O575" i="6"/>
  <c r="N575" i="6"/>
  <c r="L575" i="6"/>
  <c r="Q575" i="6"/>
  <c r="R575" i="6"/>
  <c r="M575" i="6"/>
  <c r="I575" i="6"/>
  <c r="H575" i="6"/>
  <c r="R204" i="6"/>
  <c r="O204" i="6"/>
  <c r="N204" i="6"/>
  <c r="L204" i="6"/>
  <c r="Q204" i="6"/>
  <c r="M204" i="6"/>
  <c r="I204" i="6"/>
  <c r="H204" i="6"/>
  <c r="O4" i="6"/>
  <c r="R4" i="6"/>
  <c r="Q4" i="6"/>
  <c r="N4" i="6"/>
  <c r="L4" i="6"/>
  <c r="M4" i="6"/>
  <c r="I4" i="6"/>
  <c r="H4" i="6"/>
  <c r="R96" i="6"/>
  <c r="O96" i="6"/>
  <c r="N96" i="6"/>
  <c r="L96" i="6"/>
  <c r="M96" i="6"/>
  <c r="I96" i="6"/>
  <c r="Q96" i="6"/>
  <c r="H96" i="6"/>
  <c r="O340" i="6"/>
  <c r="R340" i="6"/>
  <c r="N340" i="6"/>
  <c r="L340" i="6"/>
  <c r="Q340" i="6"/>
  <c r="M340" i="6"/>
  <c r="I340" i="6"/>
  <c r="H340" i="6"/>
  <c r="R371" i="6"/>
  <c r="O371" i="6"/>
  <c r="N371" i="6"/>
  <c r="L371" i="6"/>
  <c r="M371" i="6"/>
  <c r="Q371" i="6"/>
  <c r="I371" i="6"/>
  <c r="H371" i="6"/>
  <c r="O297" i="6"/>
  <c r="R297" i="6"/>
  <c r="Q297" i="6"/>
  <c r="N297" i="6"/>
  <c r="L297" i="6"/>
  <c r="M297" i="6"/>
  <c r="I297" i="6"/>
  <c r="H297" i="6"/>
  <c r="R53" i="6"/>
  <c r="O53" i="6"/>
  <c r="N53" i="6"/>
  <c r="L53" i="6"/>
  <c r="Q53" i="6"/>
  <c r="M53" i="6"/>
  <c r="I53" i="6"/>
  <c r="H53" i="6"/>
  <c r="R307" i="6"/>
  <c r="O307" i="6"/>
  <c r="N307" i="6"/>
  <c r="L307" i="6"/>
  <c r="Q307" i="6"/>
  <c r="M307" i="6"/>
  <c r="I307" i="6"/>
  <c r="H307" i="6"/>
  <c r="R670" i="6"/>
  <c r="O670" i="6"/>
  <c r="Q670" i="6"/>
  <c r="L670" i="6"/>
  <c r="N670" i="6"/>
  <c r="I670" i="6"/>
  <c r="M670" i="6"/>
  <c r="H670" i="6"/>
  <c r="R397" i="6"/>
  <c r="O397" i="6"/>
  <c r="Q397" i="6"/>
  <c r="L397" i="6"/>
  <c r="N397" i="6"/>
  <c r="I397" i="6"/>
  <c r="M397" i="6"/>
  <c r="H397" i="6"/>
  <c r="R170" i="6"/>
  <c r="O170" i="6"/>
  <c r="N170" i="6"/>
  <c r="L170" i="6"/>
  <c r="M170" i="6"/>
  <c r="Q170" i="6"/>
  <c r="I170" i="6"/>
  <c r="H170" i="6"/>
  <c r="R341" i="6"/>
  <c r="O341" i="6"/>
  <c r="Q341" i="6"/>
  <c r="L341" i="6"/>
  <c r="N341" i="6"/>
  <c r="I341" i="6"/>
  <c r="M341" i="6"/>
  <c r="H341" i="6"/>
  <c r="O502" i="6"/>
  <c r="N502" i="6"/>
  <c r="L502" i="6"/>
  <c r="Q502" i="6"/>
  <c r="M502" i="6"/>
  <c r="R502" i="6"/>
  <c r="I502" i="6"/>
  <c r="H502" i="6"/>
  <c r="R661" i="6"/>
  <c r="O661" i="6"/>
  <c r="N661" i="6"/>
  <c r="L661" i="6"/>
  <c r="Q661" i="6"/>
  <c r="M661" i="6"/>
  <c r="I661" i="6"/>
  <c r="H661" i="6"/>
  <c r="R659" i="6"/>
  <c r="O659" i="6"/>
  <c r="Q659" i="6"/>
  <c r="L659" i="6"/>
  <c r="N659" i="6"/>
  <c r="I659" i="6"/>
  <c r="M659" i="6"/>
  <c r="H659" i="6"/>
  <c r="R190" i="6"/>
  <c r="O190" i="6"/>
  <c r="N190" i="6"/>
  <c r="L190" i="6"/>
  <c r="Q190" i="6"/>
  <c r="M190" i="6"/>
  <c r="I190" i="6"/>
  <c r="H190" i="6"/>
  <c r="O308" i="6"/>
  <c r="Q308" i="6"/>
  <c r="R308" i="6"/>
  <c r="L308" i="6"/>
  <c r="N308" i="6"/>
  <c r="I308" i="6"/>
  <c r="M308" i="6"/>
  <c r="H308" i="6"/>
  <c r="R366" i="6"/>
  <c r="O366" i="6"/>
  <c r="Q366" i="6"/>
  <c r="L366" i="6"/>
  <c r="N366" i="6"/>
  <c r="I366" i="6"/>
  <c r="M366" i="6"/>
  <c r="H366" i="6"/>
  <c r="R207" i="6"/>
  <c r="O207" i="6"/>
  <c r="N207" i="6"/>
  <c r="L207" i="6"/>
  <c r="Q207" i="6"/>
  <c r="M207" i="6"/>
  <c r="I207" i="6"/>
  <c r="H207" i="6"/>
  <c r="Q365" i="6"/>
  <c r="O365" i="6"/>
  <c r="R365" i="6"/>
  <c r="L365" i="6"/>
  <c r="N365" i="6"/>
  <c r="I365" i="6"/>
  <c r="M365" i="6"/>
  <c r="H365" i="6"/>
  <c r="R254" i="6"/>
  <c r="Q254" i="6"/>
  <c r="O254" i="6"/>
  <c r="L254" i="6"/>
  <c r="N254" i="6"/>
  <c r="I254" i="6"/>
  <c r="M254" i="6"/>
  <c r="H254" i="6"/>
  <c r="R650" i="6"/>
  <c r="Q650" i="6"/>
  <c r="O650" i="6"/>
  <c r="N650" i="6"/>
  <c r="L650" i="6"/>
  <c r="M650" i="6"/>
  <c r="I650" i="6"/>
  <c r="H650" i="6"/>
  <c r="Q325" i="6"/>
  <c r="O325" i="6"/>
  <c r="L325" i="6"/>
  <c r="N325" i="6"/>
  <c r="I325" i="6"/>
  <c r="R325" i="6"/>
  <c r="M325" i="6"/>
  <c r="H325" i="6"/>
  <c r="R125" i="6"/>
  <c r="Q125" i="6"/>
  <c r="O125" i="6"/>
  <c r="N125" i="6"/>
  <c r="L125" i="6"/>
  <c r="M125" i="6"/>
  <c r="I125" i="6"/>
  <c r="H125" i="6"/>
  <c r="R553" i="6"/>
  <c r="Q553" i="6"/>
  <c r="O553" i="6"/>
  <c r="L553" i="6"/>
  <c r="N553" i="6"/>
  <c r="I553" i="6"/>
  <c r="M553" i="6"/>
  <c r="H553" i="6"/>
  <c r="Q641" i="6"/>
  <c r="O641" i="6"/>
  <c r="R641" i="6"/>
  <c r="L641" i="6"/>
  <c r="N641" i="6"/>
  <c r="I641" i="6"/>
  <c r="M641" i="6"/>
  <c r="H641" i="6"/>
  <c r="R361" i="6"/>
  <c r="Q361" i="6"/>
  <c r="O361" i="6"/>
  <c r="N361" i="6"/>
  <c r="L361" i="6"/>
  <c r="M361" i="6"/>
  <c r="I361" i="6"/>
  <c r="H361" i="6"/>
  <c r="R495" i="6"/>
  <c r="Q495" i="6"/>
  <c r="O495" i="6"/>
  <c r="L495" i="6"/>
  <c r="N495" i="6"/>
  <c r="I495" i="6"/>
  <c r="M495" i="6"/>
  <c r="H495" i="6"/>
  <c r="R511" i="6"/>
  <c r="Q511" i="6"/>
  <c r="O511" i="6"/>
  <c r="L511" i="6"/>
  <c r="I511" i="6"/>
  <c r="N511" i="6"/>
  <c r="M511" i="6"/>
  <c r="H511" i="6"/>
  <c r="Q97" i="6"/>
  <c r="R97" i="6"/>
  <c r="N97" i="6"/>
  <c r="O97" i="6"/>
  <c r="I97" i="6"/>
  <c r="M97" i="6"/>
  <c r="H97" i="6"/>
  <c r="L97" i="6"/>
  <c r="Q286" i="6"/>
  <c r="O286" i="6"/>
  <c r="N286" i="6"/>
  <c r="R286" i="6"/>
  <c r="I286" i="6"/>
  <c r="M286" i="6"/>
  <c r="H286" i="6"/>
  <c r="L286" i="6"/>
  <c r="Q30" i="6"/>
  <c r="R30" i="6"/>
  <c r="N30" i="6"/>
  <c r="O30" i="6"/>
  <c r="I30" i="6"/>
  <c r="M30" i="6"/>
  <c r="H30" i="6"/>
  <c r="L30" i="6"/>
  <c r="Q174" i="6"/>
  <c r="R174" i="6"/>
  <c r="O174" i="6"/>
  <c r="N174" i="6"/>
  <c r="I174" i="6"/>
  <c r="M174" i="6"/>
  <c r="H174" i="6"/>
  <c r="L174" i="6"/>
  <c r="Q506" i="6"/>
  <c r="R506" i="6"/>
  <c r="N506" i="6"/>
  <c r="O506" i="6"/>
  <c r="I506" i="6"/>
  <c r="M506" i="6"/>
  <c r="H506" i="6"/>
  <c r="L506" i="6"/>
  <c r="Q682" i="6"/>
  <c r="O682" i="6"/>
  <c r="N682" i="6"/>
  <c r="I682" i="6"/>
  <c r="M682" i="6"/>
  <c r="R682" i="6"/>
  <c r="H682" i="6"/>
  <c r="L682" i="6"/>
  <c r="Q380" i="6"/>
  <c r="R380" i="6"/>
  <c r="N380" i="6"/>
  <c r="O380" i="6"/>
  <c r="I380" i="6"/>
  <c r="M380" i="6"/>
  <c r="H380" i="6"/>
  <c r="L380" i="6"/>
  <c r="Q194" i="6"/>
  <c r="O194" i="6"/>
  <c r="N194" i="6"/>
  <c r="R194" i="6"/>
  <c r="I194" i="6"/>
  <c r="M194" i="6"/>
  <c r="H194" i="6"/>
  <c r="L194" i="6"/>
  <c r="Q228" i="6"/>
  <c r="R228" i="6"/>
  <c r="N228" i="6"/>
  <c r="O228" i="6"/>
  <c r="I228" i="6"/>
  <c r="M228" i="6"/>
  <c r="H228" i="6"/>
  <c r="L228" i="6"/>
  <c r="Q301" i="6"/>
  <c r="O301" i="6"/>
  <c r="N301" i="6"/>
  <c r="I301" i="6"/>
  <c r="R301" i="6"/>
  <c r="M301" i="6"/>
  <c r="H301" i="6"/>
  <c r="L301" i="6"/>
  <c r="Q146" i="6"/>
  <c r="R146" i="6"/>
  <c r="N146" i="6"/>
  <c r="O146" i="6"/>
  <c r="I146" i="6"/>
  <c r="M146" i="6"/>
  <c r="H146" i="6"/>
  <c r="L146" i="6"/>
  <c r="R201" i="6"/>
  <c r="Q201" i="6"/>
  <c r="O201" i="6"/>
  <c r="N201" i="6"/>
  <c r="I201" i="6"/>
  <c r="M201" i="6"/>
  <c r="H201" i="6"/>
  <c r="L201" i="6"/>
  <c r="R101" i="6"/>
  <c r="Q101" i="6"/>
  <c r="N101" i="6"/>
  <c r="O101" i="6"/>
  <c r="I101" i="6"/>
  <c r="M101" i="6"/>
  <c r="H101" i="6"/>
  <c r="L101" i="6"/>
  <c r="R469" i="6"/>
  <c r="Q469" i="6"/>
  <c r="O469" i="6"/>
  <c r="N469" i="6"/>
  <c r="I469" i="6"/>
  <c r="M469" i="6"/>
  <c r="H469" i="6"/>
  <c r="L469" i="6"/>
  <c r="R440" i="6"/>
  <c r="Q440" i="6"/>
  <c r="N440" i="6"/>
  <c r="O440" i="6"/>
  <c r="I440" i="6"/>
  <c r="M440" i="6"/>
  <c r="H440" i="6"/>
  <c r="L440" i="6"/>
  <c r="R679" i="6"/>
  <c r="Q679" i="6"/>
  <c r="O679" i="6"/>
  <c r="N679" i="6"/>
  <c r="I679" i="6"/>
  <c r="M679" i="6"/>
  <c r="H679" i="6"/>
  <c r="L679" i="6"/>
  <c r="R149" i="6"/>
  <c r="Q149" i="6"/>
  <c r="N149" i="6"/>
  <c r="O149" i="6"/>
  <c r="I149" i="6"/>
  <c r="M149" i="6"/>
  <c r="H149" i="6"/>
  <c r="L149" i="6"/>
  <c r="R242" i="6"/>
  <c r="Q242" i="6"/>
  <c r="O242" i="6"/>
  <c r="N242" i="6"/>
  <c r="I242" i="6"/>
  <c r="M242" i="6"/>
  <c r="H242" i="6"/>
  <c r="L242" i="6"/>
  <c r="R427" i="6"/>
  <c r="Q427" i="6"/>
  <c r="N427" i="6"/>
  <c r="O427" i="6"/>
  <c r="I427" i="6"/>
  <c r="M427" i="6"/>
  <c r="H427" i="6"/>
  <c r="L427" i="6"/>
  <c r="R191" i="6"/>
  <c r="Q191" i="6"/>
  <c r="O191" i="6"/>
  <c r="N191" i="6"/>
  <c r="I191" i="6"/>
  <c r="M191" i="6"/>
  <c r="H191" i="6"/>
  <c r="L191" i="6"/>
  <c r="R46" i="6"/>
  <c r="Q46" i="6"/>
  <c r="N46" i="6"/>
  <c r="O46" i="6"/>
  <c r="I46" i="6"/>
  <c r="M46" i="6"/>
  <c r="H46" i="6"/>
  <c r="L46" i="6"/>
  <c r="R212" i="6"/>
  <c r="Q212" i="6"/>
  <c r="O212" i="6"/>
  <c r="N212" i="6"/>
  <c r="I212" i="6"/>
  <c r="M212" i="6"/>
  <c r="H212" i="6"/>
  <c r="L212" i="6"/>
  <c r="R423" i="6"/>
  <c r="Q423" i="6"/>
  <c r="N423" i="6"/>
  <c r="O423" i="6"/>
  <c r="I423" i="6"/>
  <c r="M423" i="6"/>
  <c r="H423" i="6"/>
  <c r="L423" i="6"/>
  <c r="R503" i="6"/>
  <c r="Q503" i="6"/>
  <c r="O503" i="6"/>
  <c r="N503" i="6"/>
  <c r="I503" i="6"/>
  <c r="M503" i="6"/>
  <c r="H503" i="6"/>
  <c r="L503" i="6"/>
  <c r="R372" i="6"/>
  <c r="Q372" i="6"/>
  <c r="N372" i="6"/>
  <c r="O372" i="6"/>
  <c r="I372" i="6"/>
  <c r="M372" i="6"/>
  <c r="H372" i="6"/>
  <c r="L372" i="6"/>
  <c r="R186" i="6"/>
  <c r="Q186" i="6"/>
  <c r="O186" i="6"/>
  <c r="N186" i="6"/>
  <c r="I186" i="6"/>
  <c r="M186" i="6"/>
  <c r="H186" i="6"/>
  <c r="L186" i="6"/>
  <c r="R140" i="6"/>
  <c r="Q140" i="6"/>
  <c r="N140" i="6"/>
  <c r="O140" i="6"/>
  <c r="I140" i="6"/>
  <c r="M140" i="6"/>
  <c r="H140" i="6"/>
  <c r="L140" i="6"/>
  <c r="R721" i="6"/>
  <c r="Q721" i="6"/>
  <c r="O721" i="6"/>
  <c r="N721" i="6"/>
  <c r="I721" i="6"/>
  <c r="M721" i="6"/>
  <c r="H721" i="6"/>
  <c r="L721" i="6"/>
  <c r="R428" i="6"/>
  <c r="Q428" i="6"/>
  <c r="N428" i="6"/>
  <c r="O428" i="6"/>
  <c r="I428" i="6"/>
  <c r="M428" i="6"/>
  <c r="H428" i="6"/>
  <c r="L428" i="6"/>
  <c r="R673" i="6"/>
  <c r="Q673" i="6"/>
  <c r="O673" i="6"/>
  <c r="N673" i="6"/>
  <c r="I673" i="6"/>
  <c r="M673" i="6"/>
  <c r="L673" i="6"/>
  <c r="H673" i="6"/>
  <c r="R399" i="6"/>
  <c r="Q399" i="6"/>
  <c r="N399" i="6"/>
  <c r="O399" i="6"/>
  <c r="I399" i="6"/>
  <c r="M399" i="6"/>
  <c r="H399" i="6"/>
  <c r="L399" i="6"/>
  <c r="R335" i="6"/>
  <c r="Q335" i="6"/>
  <c r="O335" i="6"/>
  <c r="N335" i="6"/>
  <c r="I335" i="6"/>
  <c r="M335" i="6"/>
  <c r="L335" i="6"/>
  <c r="H335" i="6"/>
  <c r="R382" i="6"/>
  <c r="Q382" i="6"/>
  <c r="N382" i="6"/>
  <c r="O382" i="6"/>
  <c r="I382" i="6"/>
  <c r="M382" i="6"/>
  <c r="H382" i="6"/>
  <c r="L382" i="6"/>
  <c r="R331" i="6"/>
  <c r="Q331" i="6"/>
  <c r="O331" i="6"/>
  <c r="N331" i="6"/>
  <c r="I331" i="6"/>
  <c r="M331" i="6"/>
  <c r="L331" i="6"/>
  <c r="H331" i="6"/>
  <c r="R23" i="6"/>
  <c r="Q23" i="6"/>
  <c r="N23" i="6"/>
  <c r="O23" i="6"/>
  <c r="I23" i="6"/>
  <c r="M23" i="6"/>
  <c r="H23" i="6"/>
  <c r="L23" i="6"/>
  <c r="R138" i="6"/>
  <c r="Q138" i="6"/>
  <c r="O138" i="6"/>
  <c r="N138" i="6"/>
  <c r="I138" i="6"/>
  <c r="M138" i="6"/>
  <c r="L138" i="6"/>
  <c r="H138" i="6"/>
  <c r="R514" i="6"/>
  <c r="Q514" i="6"/>
  <c r="N514" i="6"/>
  <c r="O514" i="6"/>
  <c r="I514" i="6"/>
  <c r="M514" i="6"/>
  <c r="H514" i="6"/>
  <c r="L514" i="6"/>
  <c r="R719" i="6"/>
  <c r="Q719" i="6"/>
  <c r="O719" i="6"/>
  <c r="N719" i="6"/>
  <c r="I719" i="6"/>
  <c r="M719" i="6"/>
  <c r="L719" i="6"/>
  <c r="H719" i="6"/>
  <c r="R669" i="6"/>
  <c r="Q669" i="6"/>
  <c r="N669" i="6"/>
  <c r="O669" i="6"/>
  <c r="I669" i="6"/>
  <c r="M669" i="6"/>
  <c r="H669" i="6"/>
  <c r="L669" i="6"/>
  <c r="R40" i="6"/>
  <c r="Q40" i="6"/>
  <c r="O40" i="6"/>
  <c r="N40" i="6"/>
  <c r="I40" i="6"/>
  <c r="M40" i="6"/>
  <c r="L40" i="6"/>
  <c r="H40" i="6"/>
  <c r="R152" i="6"/>
  <c r="Q152" i="6"/>
  <c r="N152" i="6"/>
  <c r="O152" i="6"/>
  <c r="I152" i="6"/>
  <c r="M152" i="6"/>
  <c r="H152" i="6"/>
  <c r="L152" i="6"/>
  <c r="R601" i="6"/>
  <c r="Q601" i="6"/>
  <c r="O601" i="6"/>
  <c r="N601" i="6"/>
  <c r="I601" i="6"/>
  <c r="M601" i="6"/>
  <c r="L601" i="6"/>
  <c r="H601" i="6"/>
  <c r="R147" i="6"/>
  <c r="Q147" i="6"/>
  <c r="N147" i="6"/>
  <c r="O147" i="6"/>
  <c r="I147" i="6"/>
  <c r="M147" i="6"/>
  <c r="H147" i="6"/>
  <c r="L147" i="6"/>
  <c r="R457" i="6"/>
  <c r="Q457" i="6"/>
  <c r="O457" i="6"/>
  <c r="N457" i="6"/>
  <c r="I457" i="6"/>
  <c r="M457" i="6"/>
  <c r="L457" i="6"/>
  <c r="H457" i="6"/>
  <c r="R274" i="6"/>
  <c r="Q274" i="6"/>
  <c r="N274" i="6"/>
  <c r="O274" i="6"/>
  <c r="I274" i="6"/>
  <c r="M274" i="6"/>
  <c r="H274" i="6"/>
  <c r="L274" i="6"/>
  <c r="R110" i="6"/>
  <c r="Q110" i="6"/>
  <c r="O110" i="6"/>
  <c r="N110" i="6"/>
  <c r="I110" i="6"/>
  <c r="M110" i="6"/>
  <c r="L110" i="6"/>
  <c r="H110" i="6"/>
  <c r="R164" i="6"/>
  <c r="Q164" i="6"/>
  <c r="N164" i="6"/>
  <c r="O164" i="6"/>
  <c r="I164" i="6"/>
  <c r="M164" i="6"/>
  <c r="H164" i="6"/>
  <c r="L164" i="6"/>
  <c r="R224" i="6"/>
  <c r="Q224" i="6"/>
  <c r="O224" i="6"/>
  <c r="N224" i="6"/>
  <c r="I224" i="6"/>
  <c r="M224" i="6"/>
  <c r="L224" i="6"/>
  <c r="H224" i="6"/>
  <c r="R184" i="6"/>
  <c r="Q184" i="6"/>
  <c r="N184" i="6"/>
  <c r="O184" i="6"/>
  <c r="I184" i="6"/>
  <c r="M184" i="6"/>
  <c r="H184" i="6"/>
  <c r="L184" i="6"/>
  <c r="R208" i="6"/>
  <c r="Q208" i="6"/>
  <c r="O208" i="6"/>
  <c r="N208" i="6"/>
  <c r="I208" i="6"/>
  <c r="M208" i="6"/>
  <c r="L208" i="6"/>
  <c r="H208" i="6"/>
  <c r="R65" i="6"/>
  <c r="Q65" i="6"/>
  <c r="N65" i="6"/>
  <c r="O65" i="6"/>
  <c r="I65" i="6"/>
  <c r="M65" i="6"/>
  <c r="H65" i="6"/>
  <c r="L65" i="6"/>
  <c r="R141" i="6"/>
  <c r="Q141" i="6"/>
  <c r="O141" i="6"/>
  <c r="N141" i="6"/>
  <c r="I141" i="6"/>
  <c r="M141" i="6"/>
  <c r="L141" i="6"/>
  <c r="H141" i="6"/>
  <c r="R541" i="6"/>
  <c r="Q541" i="6"/>
  <c r="N541" i="6"/>
  <c r="O541" i="6"/>
  <c r="I541" i="6"/>
  <c r="M541" i="6"/>
  <c r="H541" i="6"/>
  <c r="L541" i="6"/>
  <c r="R406" i="6"/>
  <c r="Q406" i="6"/>
  <c r="O406" i="6"/>
  <c r="N406" i="6"/>
  <c r="I406" i="6"/>
  <c r="M406" i="6"/>
  <c r="L406" i="6"/>
  <c r="H406" i="6"/>
  <c r="R368" i="6"/>
  <c r="Q368" i="6"/>
  <c r="N368" i="6"/>
  <c r="O368" i="6"/>
  <c r="I368" i="6"/>
  <c r="M368" i="6"/>
  <c r="H368" i="6"/>
  <c r="L368" i="6"/>
  <c r="R381" i="6"/>
  <c r="Q381" i="6"/>
  <c r="O381" i="6"/>
  <c r="N381" i="6"/>
  <c r="I381" i="6"/>
  <c r="M381" i="6"/>
  <c r="L381" i="6"/>
  <c r="H381" i="6"/>
  <c r="R155" i="6"/>
  <c r="Q155" i="6"/>
  <c r="N155" i="6"/>
  <c r="O155" i="6"/>
  <c r="I155" i="6"/>
  <c r="M155" i="6"/>
  <c r="H155" i="6"/>
  <c r="L155" i="6"/>
  <c r="R310" i="6"/>
  <c r="Q310" i="6"/>
  <c r="O310" i="6"/>
  <c r="N310" i="6"/>
  <c r="I310" i="6"/>
  <c r="M310" i="6"/>
  <c r="L310" i="6"/>
  <c r="H310" i="6"/>
  <c r="R598" i="6"/>
  <c r="Q598" i="6"/>
  <c r="N598" i="6"/>
  <c r="O598" i="6"/>
  <c r="I598" i="6"/>
  <c r="M598" i="6"/>
  <c r="H598" i="6"/>
  <c r="L598" i="6"/>
  <c r="R412" i="6"/>
  <c r="Q412" i="6"/>
  <c r="O412" i="6"/>
  <c r="N412" i="6"/>
  <c r="I412" i="6"/>
  <c r="M412" i="6"/>
  <c r="L412" i="6"/>
  <c r="H412" i="6"/>
  <c r="R572" i="6"/>
  <c r="Q572" i="6"/>
  <c r="N572" i="6"/>
  <c r="O572" i="6"/>
  <c r="I572" i="6"/>
  <c r="M572" i="6"/>
  <c r="H572" i="6"/>
  <c r="L572" i="6"/>
  <c r="R436" i="6"/>
  <c r="Q436" i="6"/>
  <c r="O436" i="6"/>
  <c r="N436" i="6"/>
  <c r="I436" i="6"/>
  <c r="M436" i="6"/>
  <c r="L436" i="6"/>
  <c r="H436" i="6"/>
  <c r="R77" i="6"/>
  <c r="Q77" i="6"/>
  <c r="N77" i="6"/>
  <c r="O77" i="6"/>
  <c r="I77" i="6"/>
  <c r="M77" i="6"/>
  <c r="H77" i="6"/>
  <c r="L77" i="6"/>
  <c r="R716" i="6"/>
  <c r="Q716" i="6"/>
  <c r="O716" i="6"/>
  <c r="N716" i="6"/>
  <c r="I716" i="6"/>
  <c r="M716" i="6"/>
  <c r="L716" i="6"/>
  <c r="H716" i="6"/>
  <c r="R105" i="6"/>
  <c r="Q105" i="6"/>
  <c r="N105" i="6"/>
  <c r="O105" i="6"/>
  <c r="I105" i="6"/>
  <c r="M105" i="6"/>
  <c r="H105" i="6"/>
  <c r="L105" i="6"/>
  <c r="R654" i="6"/>
  <c r="Q654" i="6"/>
  <c r="O654" i="6"/>
  <c r="N654" i="6"/>
  <c r="I654" i="6"/>
  <c r="M654" i="6"/>
  <c r="L654" i="6"/>
  <c r="H654" i="6"/>
  <c r="R136" i="6"/>
  <c r="Q136" i="6"/>
  <c r="N136" i="6"/>
  <c r="O136" i="6"/>
  <c r="I136" i="6"/>
  <c r="M136" i="6"/>
  <c r="H136" i="6"/>
  <c r="L136" i="6"/>
  <c r="R114" i="6"/>
  <c r="Q114" i="6"/>
  <c r="O114" i="6"/>
  <c r="N114" i="6"/>
  <c r="I114" i="6"/>
  <c r="M114" i="6"/>
  <c r="L114" i="6"/>
  <c r="H114" i="6"/>
  <c r="R597" i="6"/>
  <c r="Q597" i="6"/>
  <c r="N597" i="6"/>
  <c r="O597" i="6"/>
  <c r="I597" i="6"/>
  <c r="M597" i="6"/>
  <c r="H597" i="6"/>
  <c r="L597" i="6"/>
  <c r="R70" i="6"/>
  <c r="Q70" i="6"/>
  <c r="O70" i="6"/>
  <c r="N70" i="6"/>
  <c r="I70" i="6"/>
  <c r="M70" i="6"/>
  <c r="L70" i="6"/>
  <c r="H70" i="6"/>
  <c r="R500" i="6"/>
  <c r="Q500" i="6"/>
  <c r="N500" i="6"/>
  <c r="O500" i="6"/>
  <c r="I500" i="6"/>
  <c r="M500" i="6"/>
  <c r="H500" i="6"/>
  <c r="L500" i="6"/>
  <c r="R499" i="6"/>
  <c r="Q499" i="6"/>
  <c r="O499" i="6"/>
  <c r="N499" i="6"/>
  <c r="I499" i="6"/>
  <c r="M499" i="6"/>
  <c r="L499" i="6"/>
  <c r="H499" i="6"/>
  <c r="R7" i="6"/>
  <c r="Q7" i="6"/>
  <c r="N7" i="6"/>
  <c r="O7" i="6"/>
  <c r="I7" i="6"/>
  <c r="M7" i="6"/>
  <c r="H7" i="6"/>
  <c r="L7" i="6"/>
  <c r="R538" i="6"/>
  <c r="Q538" i="6"/>
  <c r="O538" i="6"/>
  <c r="N538" i="6"/>
  <c r="I538" i="6"/>
  <c r="M538" i="6"/>
  <c r="L538" i="6"/>
  <c r="H538" i="6"/>
  <c r="R55" i="6"/>
  <c r="Q55" i="6"/>
  <c r="N55" i="6"/>
  <c r="O55" i="6"/>
  <c r="I55" i="6"/>
  <c r="M55" i="6"/>
  <c r="H55" i="6"/>
  <c r="L55" i="6"/>
  <c r="R647" i="6"/>
  <c r="Q647" i="6"/>
  <c r="O647" i="6"/>
  <c r="N647" i="6"/>
  <c r="I647" i="6"/>
  <c r="M647" i="6"/>
  <c r="L647" i="6"/>
  <c r="H647" i="6"/>
  <c r="R645" i="6"/>
  <c r="Q645" i="6"/>
  <c r="N645" i="6"/>
  <c r="O645" i="6"/>
  <c r="I645" i="6"/>
  <c r="M645" i="6"/>
  <c r="H645" i="6"/>
  <c r="L645" i="6"/>
  <c r="R644" i="6"/>
  <c r="Q644" i="6"/>
  <c r="O644" i="6"/>
  <c r="N644" i="6"/>
  <c r="I644" i="6"/>
  <c r="M644" i="6"/>
  <c r="L644" i="6"/>
  <c r="H644" i="6"/>
  <c r="R290" i="6"/>
  <c r="Q290" i="6"/>
  <c r="N290" i="6"/>
  <c r="O290" i="6"/>
  <c r="I290" i="6"/>
  <c r="M290" i="6"/>
  <c r="H290" i="6"/>
  <c r="L290" i="6"/>
  <c r="R713" i="6"/>
  <c r="Q713" i="6"/>
  <c r="O713" i="6"/>
  <c r="N713" i="6"/>
  <c r="I713" i="6"/>
  <c r="M713" i="6"/>
  <c r="L713" i="6"/>
  <c r="H713" i="6"/>
  <c r="R165" i="6"/>
  <c r="Q165" i="6"/>
  <c r="N165" i="6"/>
  <c r="O165" i="6"/>
  <c r="I165" i="6"/>
  <c r="M165" i="6"/>
  <c r="H165" i="6"/>
  <c r="L165" i="6"/>
  <c r="R48" i="6"/>
  <c r="Q48" i="6"/>
  <c r="O48" i="6"/>
  <c r="N48" i="6"/>
  <c r="I48" i="6"/>
  <c r="M48" i="6"/>
  <c r="L48" i="6"/>
  <c r="H48" i="6"/>
  <c r="R103" i="6"/>
  <c r="Q103" i="6"/>
  <c r="N103" i="6"/>
  <c r="O103" i="6"/>
  <c r="I103" i="6"/>
  <c r="M103" i="6"/>
  <c r="H103" i="6"/>
  <c r="L103" i="6"/>
  <c r="R312" i="6"/>
  <c r="Q312" i="6"/>
  <c r="O312" i="6"/>
  <c r="N312" i="6"/>
  <c r="I312" i="6"/>
  <c r="M312" i="6"/>
  <c r="L312" i="6"/>
  <c r="H312" i="6"/>
  <c r="R161" i="6"/>
  <c r="Q161" i="6"/>
  <c r="N161" i="6"/>
  <c r="O161" i="6"/>
  <c r="I161" i="6"/>
  <c r="M161" i="6"/>
  <c r="H161" i="6"/>
  <c r="L161" i="6"/>
  <c r="R640" i="6"/>
  <c r="Q640" i="6"/>
  <c r="O640" i="6"/>
  <c r="N640" i="6"/>
  <c r="I640" i="6"/>
  <c r="M640" i="6"/>
  <c r="L640" i="6"/>
  <c r="H640" i="6"/>
  <c r="R342" i="6"/>
  <c r="Q342" i="6"/>
  <c r="N342" i="6"/>
  <c r="O342" i="6"/>
  <c r="I342" i="6"/>
  <c r="M342" i="6"/>
  <c r="H342" i="6"/>
  <c r="L342" i="6"/>
  <c r="R214" i="6"/>
  <c r="Q214" i="6"/>
  <c r="N214" i="6"/>
  <c r="O214" i="6"/>
  <c r="I214" i="6"/>
  <c r="M214" i="6"/>
  <c r="L214" i="6"/>
  <c r="H214" i="6"/>
  <c r="R710" i="6"/>
  <c r="Q710" i="6"/>
  <c r="N710" i="6"/>
  <c r="O710" i="6"/>
  <c r="I710" i="6"/>
  <c r="M710" i="6"/>
  <c r="H710" i="6"/>
  <c r="L710" i="6"/>
  <c r="R494" i="6"/>
  <c r="Q494" i="6"/>
  <c r="N494" i="6"/>
  <c r="O494" i="6"/>
  <c r="I494" i="6"/>
  <c r="M494" i="6"/>
  <c r="L494" i="6"/>
  <c r="H494" i="6"/>
  <c r="R536" i="6"/>
  <c r="Q536" i="6"/>
  <c r="N536" i="6"/>
  <c r="O536" i="6"/>
  <c r="I536" i="6"/>
  <c r="M536" i="6"/>
  <c r="H536" i="6"/>
  <c r="L536" i="6"/>
  <c r="R91" i="6"/>
  <c r="Q91" i="6"/>
  <c r="N91" i="6"/>
  <c r="O91" i="6"/>
  <c r="I91" i="6"/>
  <c r="M91" i="6"/>
  <c r="L91" i="6"/>
  <c r="H91" i="6"/>
  <c r="R636" i="6"/>
  <c r="Q636" i="6"/>
  <c r="N636" i="6"/>
  <c r="O636" i="6"/>
  <c r="I636" i="6"/>
  <c r="M636" i="6"/>
  <c r="H636" i="6"/>
  <c r="L636" i="6"/>
  <c r="R262" i="6"/>
  <c r="Q262" i="6"/>
  <c r="N262" i="6"/>
  <c r="O262" i="6"/>
  <c r="I262" i="6"/>
  <c r="M262" i="6"/>
  <c r="L262" i="6"/>
  <c r="H262" i="6"/>
  <c r="R635" i="6"/>
  <c r="Q635" i="6"/>
  <c r="N635" i="6"/>
  <c r="O635" i="6"/>
  <c r="I635" i="6"/>
  <c r="M635" i="6"/>
  <c r="H635" i="6"/>
  <c r="L635" i="6"/>
  <c r="R492" i="6"/>
  <c r="Q492" i="6"/>
  <c r="N492" i="6"/>
  <c r="O492" i="6"/>
  <c r="I492" i="6"/>
  <c r="M492" i="6"/>
  <c r="L492" i="6"/>
  <c r="H492" i="6"/>
  <c r="R330" i="6"/>
  <c r="Q330" i="6"/>
  <c r="N330" i="6"/>
  <c r="O330" i="6"/>
  <c r="I330" i="6"/>
  <c r="M330" i="6"/>
  <c r="H330" i="6"/>
  <c r="L330" i="6"/>
  <c r="R198" i="6"/>
  <c r="Q198" i="6"/>
  <c r="N198" i="6"/>
  <c r="O198" i="6"/>
  <c r="M198" i="6"/>
  <c r="I198" i="6"/>
  <c r="L198" i="6"/>
  <c r="H198" i="6"/>
  <c r="R567" i="6"/>
  <c r="Q567" i="6"/>
  <c r="N567" i="6"/>
  <c r="O567" i="6"/>
  <c r="I567" i="6"/>
  <c r="M567" i="6"/>
  <c r="H567" i="6"/>
  <c r="L567" i="6"/>
  <c r="R391" i="6"/>
  <c r="Q391" i="6"/>
  <c r="N391" i="6"/>
  <c r="O391" i="6"/>
  <c r="M391" i="6"/>
  <c r="I391" i="6"/>
  <c r="L391" i="6"/>
  <c r="H391" i="6"/>
  <c r="R213" i="6"/>
  <c r="Q213" i="6"/>
  <c r="N213" i="6"/>
  <c r="O213" i="6"/>
  <c r="I213" i="6"/>
  <c r="M213" i="6"/>
  <c r="H213" i="6"/>
  <c r="L213" i="6"/>
  <c r="R632" i="6"/>
  <c r="Q632" i="6"/>
  <c r="N632" i="6"/>
  <c r="O632" i="6"/>
  <c r="M632" i="6"/>
  <c r="I632" i="6"/>
  <c r="L632" i="6"/>
  <c r="H632" i="6"/>
  <c r="R533" i="6"/>
  <c r="Q533" i="6"/>
  <c r="N533" i="6"/>
  <c r="O533" i="6"/>
  <c r="I533" i="6"/>
  <c r="M533" i="6"/>
  <c r="H533" i="6"/>
  <c r="L533" i="6"/>
  <c r="R32" i="6"/>
  <c r="Q32" i="6"/>
  <c r="N32" i="6"/>
  <c r="O32" i="6"/>
  <c r="M32" i="6"/>
  <c r="I32" i="6"/>
  <c r="L32" i="6"/>
  <c r="H32" i="6"/>
  <c r="R630" i="6"/>
  <c r="Q630" i="6"/>
  <c r="N630" i="6"/>
  <c r="O630" i="6"/>
  <c r="I630" i="6"/>
  <c r="M630" i="6"/>
  <c r="H630" i="6"/>
  <c r="L630" i="6"/>
  <c r="R413" i="6"/>
  <c r="Q413" i="6"/>
  <c r="N413" i="6"/>
  <c r="O413" i="6"/>
  <c r="M413" i="6"/>
  <c r="I413" i="6"/>
  <c r="L413" i="6"/>
  <c r="H413" i="6"/>
  <c r="R580" i="6"/>
  <c r="Q580" i="6"/>
  <c r="N580" i="6"/>
  <c r="O580" i="6"/>
  <c r="I580" i="6"/>
  <c r="M580" i="6"/>
  <c r="H580" i="6"/>
  <c r="L580" i="6"/>
  <c r="R628" i="6"/>
  <c r="Q628" i="6"/>
  <c r="N628" i="6"/>
  <c r="O628" i="6"/>
  <c r="M628" i="6"/>
  <c r="I628" i="6"/>
  <c r="L628" i="6"/>
  <c r="H628" i="6"/>
  <c r="R232" i="6"/>
  <c r="Q232" i="6"/>
  <c r="N232" i="6"/>
  <c r="O232" i="6"/>
  <c r="I232" i="6"/>
  <c r="M232" i="6"/>
  <c r="H232" i="6"/>
  <c r="L232" i="6"/>
  <c r="R581" i="6"/>
  <c r="Q581" i="6"/>
  <c r="N581" i="6"/>
  <c r="O581" i="6"/>
  <c r="M581" i="6"/>
  <c r="I581" i="6"/>
  <c r="L581" i="6"/>
  <c r="H581" i="6"/>
  <c r="R159" i="6"/>
  <c r="Q159" i="6"/>
  <c r="N159" i="6"/>
  <c r="O159" i="6"/>
  <c r="I159" i="6"/>
  <c r="M159" i="6"/>
  <c r="H159" i="6"/>
  <c r="L159" i="6"/>
  <c r="R49" i="6"/>
  <c r="Q49" i="6"/>
  <c r="N49" i="6"/>
  <c r="O49" i="6"/>
  <c r="M49" i="6"/>
  <c r="I49" i="6"/>
  <c r="L49" i="6"/>
  <c r="H49" i="6"/>
  <c r="R706" i="6"/>
  <c r="Q706" i="6"/>
  <c r="N706" i="6"/>
  <c r="O706" i="6"/>
  <c r="I706" i="6"/>
  <c r="M706" i="6"/>
  <c r="H706" i="6"/>
  <c r="L706" i="6"/>
  <c r="R293" i="6"/>
  <c r="Q293" i="6"/>
  <c r="N293" i="6"/>
  <c r="O293" i="6"/>
  <c r="M293" i="6"/>
  <c r="I293" i="6"/>
  <c r="L293" i="6"/>
  <c r="H293" i="6"/>
  <c r="R592" i="6"/>
  <c r="Q592" i="6"/>
  <c r="N592" i="6"/>
  <c r="O592" i="6"/>
  <c r="I592" i="6"/>
  <c r="M592" i="6"/>
  <c r="H592" i="6"/>
  <c r="L592" i="6"/>
  <c r="R529" i="6"/>
  <c r="Q529" i="6"/>
  <c r="N529" i="6"/>
  <c r="O529" i="6"/>
  <c r="M529" i="6"/>
  <c r="I529" i="6"/>
  <c r="L529" i="6"/>
  <c r="H529" i="6"/>
  <c r="R178" i="6"/>
  <c r="Q178" i="6"/>
  <c r="N178" i="6"/>
  <c r="O178" i="6"/>
  <c r="I178" i="6"/>
  <c r="M178" i="6"/>
  <c r="H178" i="6"/>
  <c r="L178" i="6"/>
  <c r="R44" i="6"/>
  <c r="Q44" i="6"/>
  <c r="N44" i="6"/>
  <c r="O44" i="6"/>
  <c r="M44" i="6"/>
  <c r="I44" i="6"/>
  <c r="L44" i="6"/>
  <c r="H44" i="6"/>
  <c r="R564" i="6"/>
  <c r="Q564" i="6"/>
  <c r="N564" i="6"/>
  <c r="O564" i="6"/>
  <c r="I564" i="6"/>
  <c r="M564" i="6"/>
  <c r="H564" i="6"/>
  <c r="L564" i="6"/>
  <c r="R69" i="6"/>
  <c r="Q69" i="6"/>
  <c r="N69" i="6"/>
  <c r="O69" i="6"/>
  <c r="M69" i="6"/>
  <c r="I69" i="6"/>
  <c r="L69" i="6"/>
  <c r="H69" i="6"/>
  <c r="R690" i="6"/>
  <c r="Q690" i="6"/>
  <c r="N690" i="6"/>
  <c r="O690" i="6"/>
  <c r="I690" i="6"/>
  <c r="M690" i="6"/>
  <c r="H690" i="6"/>
  <c r="L690" i="6"/>
  <c r="R402" i="6"/>
  <c r="Q402" i="6"/>
  <c r="N402" i="6"/>
  <c r="O402" i="6"/>
  <c r="M402" i="6"/>
  <c r="I402" i="6"/>
  <c r="L402" i="6"/>
  <c r="H402" i="6"/>
  <c r="R162" i="6"/>
  <c r="Q162" i="6"/>
  <c r="N162" i="6"/>
  <c r="O162" i="6"/>
  <c r="I162" i="6"/>
  <c r="M162" i="6"/>
  <c r="H162" i="6"/>
  <c r="L162" i="6"/>
  <c r="R487" i="6"/>
  <c r="Q487" i="6"/>
  <c r="N487" i="6"/>
  <c r="O487" i="6"/>
  <c r="M487" i="6"/>
  <c r="I487" i="6"/>
  <c r="L487" i="6"/>
  <c r="H487" i="6"/>
  <c r="R625" i="6"/>
  <c r="Q625" i="6"/>
  <c r="N625" i="6"/>
  <c r="O625" i="6"/>
  <c r="I625" i="6"/>
  <c r="M625" i="6"/>
  <c r="H625" i="6"/>
  <c r="L625" i="6"/>
  <c r="R299" i="6"/>
  <c r="Q299" i="6"/>
  <c r="N299" i="6"/>
  <c r="O299" i="6"/>
  <c r="M299" i="6"/>
  <c r="I299" i="6"/>
  <c r="L299" i="6"/>
  <c r="H299" i="6"/>
  <c r="R515" i="6"/>
  <c r="Q515" i="6"/>
  <c r="N515" i="6"/>
  <c r="O515" i="6"/>
  <c r="I515" i="6"/>
  <c r="M515" i="6"/>
  <c r="H515" i="6"/>
  <c r="L515" i="6"/>
  <c r="R623" i="6"/>
  <c r="Q623" i="6"/>
  <c r="N623" i="6"/>
  <c r="O623" i="6"/>
  <c r="M623" i="6"/>
  <c r="I623" i="6"/>
  <c r="L623" i="6"/>
  <c r="H623" i="6"/>
  <c r="R352" i="6"/>
  <c r="Q352" i="6"/>
  <c r="N352" i="6"/>
  <c r="O352" i="6"/>
  <c r="I352" i="6"/>
  <c r="M352" i="6"/>
  <c r="H352" i="6"/>
  <c r="L352" i="6"/>
  <c r="R261" i="6"/>
  <c r="Q261" i="6"/>
  <c r="N261" i="6"/>
  <c r="O261" i="6"/>
  <c r="M261" i="6"/>
  <c r="I261" i="6"/>
  <c r="L261" i="6"/>
  <c r="H261" i="6"/>
  <c r="R398" i="6"/>
  <c r="Q398" i="6"/>
  <c r="N398" i="6"/>
  <c r="O398" i="6"/>
  <c r="I398" i="6"/>
  <c r="M398" i="6"/>
  <c r="H398" i="6"/>
  <c r="L398" i="6"/>
  <c r="R195" i="6"/>
  <c r="Q195" i="6"/>
  <c r="N195" i="6"/>
  <c r="O195" i="6"/>
  <c r="M195" i="6"/>
  <c r="I195" i="6"/>
  <c r="L195" i="6"/>
  <c r="H195" i="6"/>
  <c r="R260" i="6"/>
  <c r="Q260" i="6"/>
  <c r="N260" i="6"/>
  <c r="O260" i="6"/>
  <c r="I260" i="6"/>
  <c r="M260" i="6"/>
  <c r="H260" i="6"/>
  <c r="L260" i="6"/>
  <c r="R387" i="6"/>
  <c r="Q387" i="6"/>
  <c r="N387" i="6"/>
  <c r="O387" i="6"/>
  <c r="M387" i="6"/>
  <c r="I387" i="6"/>
  <c r="L387" i="6"/>
  <c r="H387" i="6"/>
  <c r="R271" i="6"/>
  <c r="Q271" i="6"/>
  <c r="N271" i="6"/>
  <c r="O271" i="6"/>
  <c r="I271" i="6"/>
  <c r="M271" i="6"/>
  <c r="H271" i="6"/>
  <c r="L271" i="6"/>
  <c r="R320" i="6"/>
  <c r="Q320" i="6"/>
  <c r="N320" i="6"/>
  <c r="O320" i="6"/>
  <c r="M320" i="6"/>
  <c r="I320" i="6"/>
  <c r="L320" i="6"/>
  <c r="H320" i="6"/>
  <c r="R485" i="6"/>
  <c r="Q485" i="6"/>
  <c r="N485" i="6"/>
  <c r="O485" i="6"/>
  <c r="I485" i="6"/>
  <c r="M485" i="6"/>
  <c r="H485" i="6"/>
  <c r="L485" i="6"/>
  <c r="R620" i="6"/>
  <c r="Q620" i="6"/>
  <c r="N620" i="6"/>
  <c r="O620" i="6"/>
  <c r="M620" i="6"/>
  <c r="I620" i="6"/>
  <c r="L620" i="6"/>
  <c r="H620" i="6"/>
  <c r="R327" i="6"/>
  <c r="Q327" i="6"/>
  <c r="N327" i="6"/>
  <c r="O327" i="6"/>
  <c r="I327" i="6"/>
  <c r="M327" i="6"/>
  <c r="H327" i="6"/>
  <c r="L327" i="6"/>
  <c r="R235" i="6"/>
  <c r="Q235" i="6"/>
  <c r="N235" i="6"/>
  <c r="O235" i="6"/>
  <c r="M235" i="6"/>
  <c r="I235" i="6"/>
  <c r="L235" i="6"/>
  <c r="H235" i="6"/>
  <c r="R217" i="6"/>
  <c r="Q217" i="6"/>
  <c r="N217" i="6"/>
  <c r="O217" i="6"/>
  <c r="I217" i="6"/>
  <c r="M217" i="6"/>
  <c r="H217" i="6"/>
  <c r="L217" i="6"/>
  <c r="R701" i="6"/>
  <c r="Q701" i="6"/>
  <c r="N701" i="6"/>
  <c r="O701" i="6"/>
  <c r="M701" i="6"/>
  <c r="I701" i="6"/>
  <c r="L701" i="6"/>
  <c r="H701" i="6"/>
  <c r="R619" i="6"/>
  <c r="Q619" i="6"/>
  <c r="N619" i="6"/>
  <c r="O619" i="6"/>
  <c r="I619" i="6"/>
  <c r="M619" i="6"/>
  <c r="H619" i="6"/>
  <c r="L619" i="6"/>
  <c r="R92" i="6"/>
  <c r="Q92" i="6"/>
  <c r="N92" i="6"/>
  <c r="O92" i="6"/>
  <c r="M92" i="6"/>
  <c r="I92" i="6"/>
  <c r="L92" i="6"/>
  <c r="H92" i="6"/>
  <c r="R111" i="6"/>
  <c r="Q111" i="6"/>
  <c r="N111" i="6"/>
  <c r="O111" i="6"/>
  <c r="I111" i="6"/>
  <c r="M111" i="6"/>
  <c r="H111" i="6"/>
  <c r="L111" i="6"/>
  <c r="R243" i="6"/>
  <c r="Q243" i="6"/>
  <c r="N243" i="6"/>
  <c r="O243" i="6"/>
  <c r="M243" i="6"/>
  <c r="I243" i="6"/>
  <c r="L243" i="6"/>
  <c r="H243" i="6"/>
  <c r="R559" i="6"/>
  <c r="Q559" i="6"/>
  <c r="N559" i="6"/>
  <c r="O559" i="6"/>
  <c r="I559" i="6"/>
  <c r="M559" i="6"/>
  <c r="H559" i="6"/>
  <c r="L559" i="6"/>
  <c r="R263" i="6"/>
  <c r="Q263" i="6"/>
  <c r="N263" i="6"/>
  <c r="O263" i="6"/>
  <c r="M263" i="6"/>
  <c r="I263" i="6"/>
  <c r="L263" i="6"/>
  <c r="H263" i="6"/>
  <c r="R74" i="6"/>
  <c r="Q74" i="6"/>
  <c r="N74" i="6"/>
  <c r="O74" i="6"/>
  <c r="I74" i="6"/>
  <c r="M74" i="6"/>
  <c r="H74" i="6"/>
  <c r="L74" i="6"/>
  <c r="R51" i="6"/>
  <c r="Q51" i="6"/>
  <c r="N51" i="6"/>
  <c r="O51" i="6"/>
  <c r="M51" i="6"/>
  <c r="I51" i="6"/>
  <c r="L51" i="6"/>
  <c r="H51" i="6"/>
  <c r="R698" i="6"/>
  <c r="Q698" i="6"/>
  <c r="N698" i="6"/>
  <c r="O698" i="6"/>
  <c r="I698" i="6"/>
  <c r="M698" i="6"/>
  <c r="H698" i="6"/>
  <c r="L698" i="6"/>
  <c r="R209" i="6"/>
  <c r="Q209" i="6"/>
  <c r="N209" i="6"/>
  <c r="O209" i="6"/>
  <c r="M209" i="6"/>
  <c r="I209" i="6"/>
  <c r="L209" i="6"/>
  <c r="H209" i="6"/>
  <c r="R148" i="6"/>
  <c r="Q148" i="6"/>
  <c r="N148" i="6"/>
  <c r="O148" i="6"/>
  <c r="I148" i="6"/>
  <c r="M148" i="6"/>
  <c r="H148" i="6"/>
  <c r="L148" i="6"/>
  <c r="R616" i="6"/>
  <c r="Q616" i="6"/>
  <c r="N616" i="6"/>
  <c r="O616" i="6"/>
  <c r="M616" i="6"/>
  <c r="I616" i="6"/>
  <c r="L616" i="6"/>
  <c r="H616" i="6"/>
  <c r="R615" i="6"/>
  <c r="Q615" i="6"/>
  <c r="N615" i="6"/>
  <c r="O615" i="6"/>
  <c r="I615" i="6"/>
  <c r="M615" i="6"/>
  <c r="H615" i="6"/>
  <c r="L615" i="6"/>
  <c r="R697" i="6"/>
  <c r="Q697" i="6"/>
  <c r="N697" i="6"/>
  <c r="O697" i="6"/>
  <c r="M697" i="6"/>
  <c r="I697" i="6"/>
  <c r="L697" i="6"/>
  <c r="H697" i="6"/>
  <c r="R453" i="6"/>
  <c r="Q453" i="6"/>
  <c r="N453" i="6"/>
  <c r="O453" i="6"/>
  <c r="I453" i="6"/>
  <c r="M453" i="6"/>
  <c r="H453" i="6"/>
  <c r="L453" i="6"/>
  <c r="R180" i="6"/>
  <c r="Q180" i="6"/>
  <c r="N180" i="6"/>
  <c r="O180" i="6"/>
  <c r="M180" i="6"/>
  <c r="I180" i="6"/>
  <c r="L180" i="6"/>
  <c r="H180" i="6"/>
  <c r="R185" i="6"/>
  <c r="Q185" i="6"/>
  <c r="N185" i="6"/>
  <c r="O185" i="6"/>
  <c r="I185" i="6"/>
  <c r="M185" i="6"/>
  <c r="H185" i="6"/>
  <c r="L185" i="6"/>
  <c r="R82" i="6"/>
  <c r="Q82" i="6"/>
  <c r="N82" i="6"/>
  <c r="O82" i="6"/>
  <c r="M82" i="6"/>
  <c r="I82" i="6"/>
  <c r="L82" i="6"/>
  <c r="H82" i="6"/>
  <c r="R246" i="6"/>
  <c r="Q246" i="6"/>
  <c r="O246" i="6"/>
  <c r="N246" i="6"/>
  <c r="I246" i="6"/>
  <c r="M246" i="6"/>
  <c r="H246" i="6"/>
  <c r="L246" i="6"/>
  <c r="R240" i="6"/>
  <c r="Q240" i="6"/>
  <c r="N240" i="6"/>
  <c r="O240" i="6"/>
  <c r="M240" i="6"/>
  <c r="I240" i="6"/>
  <c r="L240" i="6"/>
  <c r="H240" i="6"/>
  <c r="R477" i="6"/>
  <c r="Q477" i="6"/>
  <c r="N477" i="6"/>
  <c r="O477" i="6"/>
  <c r="I477" i="6"/>
  <c r="M477" i="6"/>
  <c r="H477" i="6"/>
  <c r="L477" i="6"/>
  <c r="R471" i="6"/>
  <c r="Q471" i="6"/>
  <c r="N471" i="6"/>
  <c r="M471" i="6"/>
  <c r="I471" i="6"/>
  <c r="O471" i="6"/>
  <c r="L471" i="6"/>
  <c r="H471" i="6"/>
  <c r="R350" i="6"/>
  <c r="Q350" i="6"/>
  <c r="N350" i="6"/>
  <c r="O350" i="6"/>
  <c r="I350" i="6"/>
  <c r="M350" i="6"/>
  <c r="H350" i="6"/>
  <c r="L350" i="6"/>
  <c r="R158" i="6"/>
  <c r="Q158" i="6"/>
  <c r="N158" i="6"/>
  <c r="M158" i="6"/>
  <c r="I158" i="6"/>
  <c r="O158" i="6"/>
  <c r="L158" i="6"/>
  <c r="H158" i="6"/>
  <c r="R349" i="6"/>
  <c r="Q349" i="6"/>
  <c r="N349" i="6"/>
  <c r="O349" i="6"/>
  <c r="I349" i="6"/>
  <c r="M349" i="6"/>
  <c r="H349" i="6"/>
  <c r="L349" i="6"/>
  <c r="R519" i="6"/>
  <c r="Q519" i="6"/>
  <c r="N519" i="6"/>
  <c r="M519" i="6"/>
  <c r="I519" i="6"/>
  <c r="O519" i="6"/>
  <c r="L519" i="6"/>
  <c r="H519" i="6"/>
  <c r="R695" i="6"/>
  <c r="Q695" i="6"/>
  <c r="N695" i="6"/>
  <c r="O695" i="6"/>
  <c r="I695" i="6"/>
  <c r="M695" i="6"/>
  <c r="H695" i="6"/>
  <c r="L695" i="6"/>
  <c r="R482" i="6"/>
  <c r="Q482" i="6"/>
  <c r="N482" i="6"/>
  <c r="O482" i="6"/>
  <c r="M482" i="6"/>
  <c r="I482" i="6"/>
  <c r="L482" i="6"/>
  <c r="H482" i="6"/>
  <c r="R694" i="6"/>
  <c r="Q694" i="6"/>
  <c r="N694" i="6"/>
  <c r="O694" i="6"/>
  <c r="I694" i="6"/>
  <c r="M694" i="6"/>
  <c r="H694" i="6"/>
  <c r="L694" i="6"/>
  <c r="R6" i="6"/>
  <c r="Q6" i="6"/>
  <c r="N6" i="6"/>
  <c r="M6" i="6"/>
  <c r="I6" i="6"/>
  <c r="L6" i="6"/>
  <c r="H6" i="6"/>
  <c r="O6" i="6"/>
  <c r="R433" i="6"/>
  <c r="Q433" i="6"/>
  <c r="N433" i="6"/>
  <c r="O433" i="6"/>
  <c r="I433" i="6"/>
  <c r="M433" i="6"/>
  <c r="H433" i="6"/>
  <c r="L433" i="6"/>
  <c r="R303" i="6"/>
  <c r="Q303" i="6"/>
  <c r="N303" i="6"/>
  <c r="M303" i="6"/>
  <c r="I303" i="6"/>
  <c r="O303" i="6"/>
  <c r="L303" i="6"/>
  <c r="H303" i="6"/>
  <c r="R128" i="6"/>
  <c r="Q128" i="6"/>
  <c r="N128" i="6"/>
  <c r="O128" i="6"/>
  <c r="I128" i="6"/>
  <c r="M128" i="6"/>
  <c r="H128" i="6"/>
  <c r="L128" i="6"/>
  <c r="R316" i="6"/>
  <c r="Q316" i="6"/>
  <c r="N316" i="6"/>
  <c r="M316" i="6"/>
  <c r="I316" i="6"/>
  <c r="L316" i="6"/>
  <c r="O316" i="6"/>
  <c r="H316" i="6"/>
  <c r="R142" i="6"/>
  <c r="Q142" i="6"/>
  <c r="N142" i="6"/>
  <c r="O142" i="6"/>
  <c r="I142" i="6"/>
  <c r="M142" i="6"/>
  <c r="H142" i="6"/>
  <c r="L142" i="6"/>
  <c r="R517" i="6"/>
  <c r="Q517" i="6"/>
  <c r="N517" i="6"/>
  <c r="O517" i="6"/>
  <c r="M517" i="6"/>
  <c r="I517" i="6"/>
  <c r="L517" i="6"/>
  <c r="H517" i="6"/>
  <c r="R109" i="6"/>
  <c r="Q109" i="6"/>
  <c r="N109" i="6"/>
  <c r="O109" i="6"/>
  <c r="I109" i="6"/>
  <c r="M109" i="6"/>
  <c r="H109" i="6"/>
  <c r="L109" i="6"/>
  <c r="R472" i="6"/>
  <c r="Q472" i="6"/>
  <c r="N472" i="6"/>
  <c r="M472" i="6"/>
  <c r="I472" i="6"/>
  <c r="O472" i="6"/>
  <c r="L472" i="6"/>
  <c r="H472" i="6"/>
  <c r="R153" i="6"/>
  <c r="Q153" i="6"/>
  <c r="N153" i="6"/>
  <c r="O153" i="6"/>
  <c r="I153" i="6"/>
  <c r="M153" i="6"/>
  <c r="H153" i="6"/>
  <c r="L153" i="6"/>
  <c r="G129" i="6"/>
  <c r="G685" i="6"/>
  <c r="G726" i="6"/>
  <c r="G693" i="6"/>
  <c r="G683" i="6"/>
  <c r="G50" i="6"/>
  <c r="G470" i="6"/>
  <c r="G14" i="6"/>
  <c r="G465" i="6"/>
  <c r="G175" i="6"/>
  <c r="G547" i="6"/>
  <c r="G66" i="6"/>
  <c r="G10" i="6"/>
  <c r="G724" i="6"/>
  <c r="G604" i="6"/>
  <c r="G545" i="6"/>
  <c r="G575" i="6"/>
  <c r="G677" i="6"/>
  <c r="G204" i="6"/>
  <c r="G574" i="6"/>
  <c r="G4" i="6"/>
  <c r="G255" i="6"/>
  <c r="G96" i="6"/>
  <c r="G373" i="6"/>
  <c r="G340" i="6"/>
  <c r="G120" i="6"/>
  <c r="G371" i="6"/>
  <c r="G458" i="6"/>
  <c r="G297" i="6"/>
  <c r="G426" i="6"/>
  <c r="G53" i="6"/>
  <c r="G318" i="6"/>
  <c r="G132" i="6"/>
  <c r="G196" i="6"/>
  <c r="G307" i="6"/>
  <c r="G474" i="6"/>
  <c r="G346" i="6"/>
  <c r="G670" i="6"/>
  <c r="G176" i="6"/>
  <c r="G397" i="6"/>
  <c r="G668" i="6"/>
  <c r="G83" i="6"/>
  <c r="G170" i="6"/>
  <c r="G370" i="6"/>
  <c r="G15" i="6"/>
  <c r="G341" i="6"/>
  <c r="G248" i="6"/>
  <c r="G665" i="6"/>
  <c r="G502" i="6"/>
  <c r="G662" i="6"/>
  <c r="G661" i="6"/>
  <c r="G660" i="6"/>
  <c r="G57" i="6"/>
  <c r="G659" i="6"/>
  <c r="G658" i="6"/>
  <c r="G277" i="6"/>
  <c r="G190" i="6"/>
  <c r="G251" i="6"/>
  <c r="G540" i="6"/>
  <c r="G308" i="6"/>
  <c r="G717" i="6"/>
  <c r="G366" i="6"/>
  <c r="G294" i="6"/>
  <c r="G144" i="6"/>
  <c r="G207" i="6"/>
  <c r="G42" i="6"/>
  <c r="G691" i="6"/>
  <c r="G365" i="6"/>
  <c r="G364" i="6"/>
  <c r="G254" i="6"/>
  <c r="G183" i="6"/>
  <c r="G268" i="6"/>
  <c r="G650" i="6"/>
  <c r="G498" i="6"/>
  <c r="G649" i="6"/>
  <c r="G325" i="6"/>
  <c r="G33" i="6"/>
  <c r="G78" i="6"/>
  <c r="G125" i="6"/>
  <c r="G102" i="6"/>
  <c r="G61" i="6"/>
  <c r="G553" i="6"/>
  <c r="G296" i="6"/>
  <c r="G641" i="6"/>
  <c r="G497" i="6"/>
  <c r="G58" i="6"/>
  <c r="G361" i="6"/>
  <c r="G496" i="6"/>
  <c r="G414" i="6"/>
  <c r="G495" i="6"/>
  <c r="G167" i="6"/>
  <c r="G344" i="6"/>
  <c r="G534" i="6"/>
  <c r="G511" i="6"/>
  <c r="G708" i="6"/>
  <c r="G454" i="6"/>
  <c r="G491" i="6"/>
  <c r="G119" i="6"/>
  <c r="G490" i="6"/>
  <c r="G133" i="6"/>
  <c r="G707" i="6"/>
  <c r="G239" i="6"/>
  <c r="G219" i="6"/>
  <c r="G256" i="6"/>
  <c r="G275" i="6"/>
  <c r="G124" i="6"/>
  <c r="G356" i="6"/>
  <c r="G566" i="6"/>
  <c r="G467" i="6"/>
  <c r="G531" i="6"/>
  <c r="G31" i="6"/>
  <c r="G156" i="6"/>
  <c r="G565" i="6"/>
  <c r="G430" i="6"/>
  <c r="G509" i="6"/>
  <c r="G313" i="6"/>
  <c r="G71" i="6"/>
  <c r="G75" i="6"/>
  <c r="G528" i="6"/>
  <c r="G37" i="6"/>
  <c r="G321" i="6"/>
  <c r="G227" i="6"/>
  <c r="G289" i="6"/>
  <c r="G157" i="6"/>
  <c r="G238" i="6"/>
  <c r="G115" i="6"/>
  <c r="G322" i="6"/>
  <c r="G259" i="6"/>
  <c r="G218" i="6"/>
  <c r="G16" i="6"/>
  <c r="G351" i="6"/>
  <c r="G319" i="6"/>
  <c r="G396" i="6"/>
  <c r="G100" i="6"/>
  <c r="G63" i="6"/>
  <c r="G524" i="6"/>
  <c r="G230" i="6"/>
  <c r="G621" i="6"/>
  <c r="G87" i="6"/>
  <c r="G523" i="6"/>
  <c r="G237" i="6"/>
  <c r="G445" i="6"/>
  <c r="G462" i="6"/>
  <c r="G249" i="6"/>
  <c r="G305" i="6"/>
  <c r="G343" i="6"/>
  <c r="G699" i="6"/>
  <c r="G422" i="6"/>
  <c r="G168" i="6"/>
  <c r="G522" i="6"/>
  <c r="G150" i="6"/>
  <c r="G64" i="6"/>
  <c r="G139" i="6"/>
  <c r="G179" i="6"/>
  <c r="G557" i="6"/>
  <c r="G520" i="6"/>
  <c r="G386" i="6"/>
  <c r="G73" i="6"/>
  <c r="G80" i="6"/>
  <c r="G424" i="6"/>
  <c r="G614" i="6"/>
  <c r="G584" i="6"/>
  <c r="G21" i="6"/>
  <c r="G583" i="6"/>
  <c r="G613" i="6"/>
  <c r="G611" i="6"/>
  <c r="G339" i="6"/>
  <c r="G59" i="6"/>
  <c r="G151" i="6"/>
  <c r="G610" i="6"/>
  <c r="G41" i="6"/>
  <c r="G608" i="6"/>
  <c r="G464" i="6"/>
  <c r="G334" i="6"/>
  <c r="G337" i="6"/>
  <c r="G276" i="6"/>
  <c r="G116" i="6"/>
  <c r="G108" i="6"/>
  <c r="G273" i="6"/>
  <c r="G418" i="6"/>
  <c r="G508" i="6"/>
  <c r="G605" i="6"/>
  <c r="G1394" i="4"/>
  <c r="E1394" i="4"/>
  <c r="D1394" i="4"/>
  <c r="G1393" i="4"/>
  <c r="E1393" i="4"/>
  <c r="B129" i="6" s="1"/>
  <c r="D1393" i="4"/>
  <c r="C129" i="6" s="1"/>
  <c r="G1392" i="4"/>
  <c r="E1392" i="4"/>
  <c r="B97" i="6" s="1"/>
  <c r="D1392" i="4"/>
  <c r="C97" i="6" s="1"/>
  <c r="G1391" i="4"/>
  <c r="E1391" i="4"/>
  <c r="B614" i="7" s="1"/>
  <c r="D1391" i="4"/>
  <c r="C614" i="7" s="1"/>
  <c r="G1390" i="4"/>
  <c r="E1390" i="4"/>
  <c r="B88" i="6" s="1"/>
  <c r="D1390" i="4"/>
  <c r="C88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507" i="6" s="1"/>
  <c r="D1386" i="4"/>
  <c r="C507" i="6" s="1"/>
  <c r="G1385" i="4"/>
  <c r="E1385" i="4"/>
  <c r="B685" i="6" s="1"/>
  <c r="D1385" i="4"/>
  <c r="C685" i="6" s="1"/>
  <c r="G1384" i="4"/>
  <c r="E1384" i="4"/>
  <c r="B286" i="6" s="1"/>
  <c r="D1384" i="4"/>
  <c r="C286" i="6" s="1"/>
  <c r="G1383" i="4"/>
  <c r="E1383" i="4"/>
  <c r="B280" i="6" s="1"/>
  <c r="D1383" i="4"/>
  <c r="C280" i="6" s="1"/>
  <c r="G1382" i="4"/>
  <c r="E1382" i="4"/>
  <c r="B223" i="6" s="1"/>
  <c r="D1382" i="4"/>
  <c r="C223" i="6" s="1"/>
  <c r="G1381" i="4"/>
  <c r="E1381" i="4"/>
  <c r="B345" i="7" s="1"/>
  <c r="D1381" i="4"/>
  <c r="C345" i="7" s="1"/>
  <c r="G1380" i="4"/>
  <c r="E1380" i="4"/>
  <c r="B726" i="6" s="1"/>
  <c r="D1380" i="4"/>
  <c r="C726" i="6" s="1"/>
  <c r="G1379" i="4"/>
  <c r="E1379" i="4"/>
  <c r="B30" i="6" s="1"/>
  <c r="D1379" i="4"/>
  <c r="C30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86" i="6" s="1"/>
  <c r="D1375" i="4"/>
  <c r="C86" i="6" s="1"/>
  <c r="G1374" i="4"/>
  <c r="E1374" i="4"/>
  <c r="B579" i="6" s="1"/>
  <c r="D1374" i="4"/>
  <c r="C579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693" i="6" s="1"/>
  <c r="D1368" i="4"/>
  <c r="C693" i="6" s="1"/>
  <c r="G1367" i="4"/>
  <c r="E1367" i="4"/>
  <c r="B28" i="7" s="1"/>
  <c r="D1367" i="4"/>
  <c r="C28" i="7" s="1"/>
  <c r="G1366" i="4"/>
  <c r="E1366" i="4"/>
  <c r="B174" i="6" s="1"/>
  <c r="D1366" i="4"/>
  <c r="C174" i="6" s="1"/>
  <c r="G1365" i="4"/>
  <c r="E1365" i="4"/>
  <c r="B611" i="7" s="1"/>
  <c r="D1365" i="4"/>
  <c r="C611" i="7" s="1"/>
  <c r="G1364" i="4"/>
  <c r="E1364" i="4"/>
  <c r="B684" i="6" s="1"/>
  <c r="D1364" i="4"/>
  <c r="C684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377" i="6" s="1"/>
  <c r="D1360" i="4"/>
  <c r="C377" i="6" s="1"/>
  <c r="G1359" i="4"/>
  <c r="E1359" i="4"/>
  <c r="B683" i="6" s="1"/>
  <c r="D1359" i="4"/>
  <c r="C683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506" i="6" s="1"/>
  <c r="D1355" i="4"/>
  <c r="C506" i="6" s="1"/>
  <c r="G1354" i="4"/>
  <c r="E1354" i="4"/>
  <c r="B60" i="6" s="1"/>
  <c r="D1354" i="4"/>
  <c r="C60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76" i="6" s="1"/>
  <c r="D1349" i="4"/>
  <c r="C476" i="6" s="1"/>
  <c r="G1348" i="4"/>
  <c r="E1348" i="4"/>
  <c r="B610" i="7" s="1"/>
  <c r="D1348" i="4"/>
  <c r="C610" i="7" s="1"/>
  <c r="G1347" i="4"/>
  <c r="E1347" i="4"/>
  <c r="B50" i="6" s="1"/>
  <c r="D1347" i="4"/>
  <c r="C50" i="6" s="1"/>
  <c r="G1346" i="4"/>
  <c r="E1346" i="4"/>
  <c r="B682" i="6" s="1"/>
  <c r="D1346" i="4"/>
  <c r="C682" i="6" s="1"/>
  <c r="G1345" i="4"/>
  <c r="E1345" i="4"/>
  <c r="B609" i="7" s="1"/>
  <c r="D1345" i="4"/>
  <c r="C609" i="7" s="1"/>
  <c r="G1344" i="4"/>
  <c r="E1344" i="4"/>
  <c r="B681" i="6" s="1"/>
  <c r="D1344" i="4"/>
  <c r="C681" i="6" s="1"/>
  <c r="G1343" i="4"/>
  <c r="E1343" i="4"/>
  <c r="B666" i="7" s="1"/>
  <c r="D1343" i="4"/>
  <c r="C666" i="7" s="1"/>
  <c r="G1342" i="4"/>
  <c r="E1342" i="4"/>
  <c r="B252" i="6" s="1"/>
  <c r="D1342" i="4"/>
  <c r="C252" i="6" s="1"/>
  <c r="G1341" i="4"/>
  <c r="E1341" i="4"/>
  <c r="B470" i="6" s="1"/>
  <c r="D1341" i="4"/>
  <c r="C470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80" i="6" s="1"/>
  <c r="D1332" i="4"/>
  <c r="C380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505" i="6" s="1"/>
  <c r="D1329" i="4"/>
  <c r="C505" i="6" s="1"/>
  <c r="G1328" i="4"/>
  <c r="E1328" i="4"/>
  <c r="B316" i="7" s="1"/>
  <c r="D1328" i="4"/>
  <c r="C316" i="7" s="1"/>
  <c r="G1327" i="4"/>
  <c r="E1327" i="4"/>
  <c r="B93" i="6" s="1"/>
  <c r="D1327" i="4"/>
  <c r="C93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4" i="6" s="1"/>
  <c r="D1319" i="4"/>
  <c r="C14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94" i="6" s="1"/>
  <c r="D1316" i="4"/>
  <c r="C194" i="6" s="1"/>
  <c r="G1315" i="4"/>
  <c r="E1315" i="4"/>
  <c r="B140" i="7" s="1"/>
  <c r="D1315" i="4"/>
  <c r="C140" i="7" s="1"/>
  <c r="G1314" i="4"/>
  <c r="E1314" i="4"/>
  <c r="B578" i="6" s="1"/>
  <c r="D1314" i="4"/>
  <c r="C578" i="6" s="1"/>
  <c r="G1313" i="4"/>
  <c r="E1313" i="4"/>
  <c r="B725" i="6" s="1"/>
  <c r="D1313" i="4"/>
  <c r="C725" i="6" s="1"/>
  <c r="G1312" i="4"/>
  <c r="E1312" i="4"/>
  <c r="B246" i="7" s="1"/>
  <c r="D1312" i="4"/>
  <c r="C246" i="7" s="1"/>
  <c r="G1311" i="4"/>
  <c r="E1311" i="4"/>
  <c r="B465" i="6" s="1"/>
  <c r="D1311" i="4"/>
  <c r="C465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28" i="6" s="1"/>
  <c r="D1308" i="4"/>
  <c r="C228" i="6" s="1"/>
  <c r="G1307" i="4"/>
  <c r="E1307" i="4"/>
  <c r="B378" i="6" s="1"/>
  <c r="D1307" i="4"/>
  <c r="C378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79" i="6" s="1"/>
  <c r="D1302" i="4"/>
  <c r="C379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75" i="6" s="1"/>
  <c r="D1298" i="4"/>
  <c r="C175" i="6" s="1"/>
  <c r="G1297" i="4"/>
  <c r="E1297" i="4"/>
  <c r="B118" i="7" s="1"/>
  <c r="D1297" i="4"/>
  <c r="C118" i="7" s="1"/>
  <c r="G1296" i="4"/>
  <c r="E1296" i="4"/>
  <c r="B301" i="6" s="1"/>
  <c r="D1296" i="4"/>
  <c r="C301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59" i="6" s="1"/>
  <c r="D1293" i="4"/>
  <c r="C459" i="6" s="1"/>
  <c r="G1292" i="4"/>
  <c r="E1292" i="4"/>
  <c r="B577" i="6" s="1"/>
  <c r="D1292" i="4"/>
  <c r="C577" i="6" s="1"/>
  <c r="G1291" i="4"/>
  <c r="E1291" i="4"/>
  <c r="B599" i="7" s="1"/>
  <c r="D1291" i="4"/>
  <c r="C599" i="7" s="1"/>
  <c r="G1290" i="4"/>
  <c r="E1290" i="4"/>
  <c r="B547" i="6" s="1"/>
  <c r="D1290" i="4"/>
  <c r="C547" i="6" s="1"/>
  <c r="G1289" i="4"/>
  <c r="E1289" i="4"/>
  <c r="B598" i="7" s="1"/>
  <c r="D1289" i="4"/>
  <c r="C598" i="7" s="1"/>
  <c r="G1288" i="4"/>
  <c r="E1288" i="4"/>
  <c r="B146" i="6" s="1"/>
  <c r="D1288" i="4"/>
  <c r="C146" i="6" s="1"/>
  <c r="G1287" i="4"/>
  <c r="E1287" i="4"/>
  <c r="B113" i="6" s="1"/>
  <c r="D1287" i="4"/>
  <c r="C113" i="6" s="1"/>
  <c r="G1286" i="4"/>
  <c r="E1286" i="4"/>
  <c r="B253" i="6" s="1"/>
  <c r="D1286" i="4"/>
  <c r="C253" i="6" s="1"/>
  <c r="G1285" i="4"/>
  <c r="E1285" i="4"/>
  <c r="B66" i="6" s="1"/>
  <c r="D1285" i="4"/>
  <c r="C66" i="6" s="1"/>
  <c r="G1284" i="4"/>
  <c r="E1284" i="4"/>
  <c r="B201" i="6" s="1"/>
  <c r="D1284" i="4"/>
  <c r="C201" i="6" s="1"/>
  <c r="G1283" i="4"/>
  <c r="E1283" i="4"/>
  <c r="B546" i="6" s="1"/>
  <c r="D1283" i="4"/>
  <c r="C546" i="6" s="1"/>
  <c r="G1282" i="4"/>
  <c r="E1282" i="4"/>
  <c r="B115" i="7" s="1"/>
  <c r="D1282" i="4"/>
  <c r="C115" i="7" s="1"/>
  <c r="G1281" i="4"/>
  <c r="E1281" i="4"/>
  <c r="B292" i="6" s="1"/>
  <c r="D1281" i="4"/>
  <c r="C292" i="6" s="1"/>
  <c r="G1280" i="4"/>
  <c r="E1280" i="4"/>
  <c r="B322" i="7" s="1"/>
  <c r="D1280" i="4"/>
  <c r="C322" i="7" s="1"/>
  <c r="G1279" i="4"/>
  <c r="E1279" i="4"/>
  <c r="B10" i="6" s="1"/>
  <c r="D1279" i="4"/>
  <c r="C10" i="6" s="1"/>
  <c r="G1278" i="4"/>
  <c r="E1278" i="4"/>
  <c r="B101" i="6" s="1"/>
  <c r="D1278" i="4"/>
  <c r="C101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576" i="6" s="1"/>
  <c r="D1275" i="4"/>
  <c r="C576" i="6" s="1"/>
  <c r="G1274" i="4"/>
  <c r="E1274" i="4"/>
  <c r="B724" i="6" s="1"/>
  <c r="D1274" i="4"/>
  <c r="C724" i="6" s="1"/>
  <c r="G1273" i="4"/>
  <c r="E1273" i="4"/>
  <c r="B469" i="6" s="1"/>
  <c r="D1273" i="4"/>
  <c r="C469" i="6" s="1"/>
  <c r="G1272" i="4"/>
  <c r="E1272" i="4"/>
  <c r="B376" i="6" s="1"/>
  <c r="D1272" i="4"/>
  <c r="C376" i="6" s="1"/>
  <c r="G1271" i="4"/>
  <c r="E1271" i="4"/>
  <c r="B323" i="7" s="1"/>
  <c r="D1271" i="4"/>
  <c r="C323" i="7" s="1"/>
  <c r="G1270" i="4"/>
  <c r="E1270" i="4"/>
  <c r="B680" i="6" s="1"/>
  <c r="D1270" i="4"/>
  <c r="C680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604" i="6" s="1"/>
  <c r="D1267" i="4"/>
  <c r="C604" i="6" s="1"/>
  <c r="G1266" i="4"/>
  <c r="E1266" i="4"/>
  <c r="B440" i="6" s="1"/>
  <c r="D1266" i="4"/>
  <c r="C440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504" i="6" s="1"/>
  <c r="D1261" i="4"/>
  <c r="C504" i="6" s="1"/>
  <c r="G1260" i="4"/>
  <c r="E1260" i="4"/>
  <c r="B597" i="7" s="1"/>
  <c r="D1260" i="4"/>
  <c r="C597" i="7" s="1"/>
  <c r="G1259" i="4"/>
  <c r="E1259" i="4"/>
  <c r="B336" i="6" s="1"/>
  <c r="D1259" i="4"/>
  <c r="C336" i="6" s="1"/>
  <c r="G1258" i="4"/>
  <c r="E1258" i="4"/>
  <c r="B545" i="6" s="1"/>
  <c r="D1258" i="4"/>
  <c r="C54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679" i="6" s="1"/>
  <c r="D1255" i="4"/>
  <c r="C679" i="6" s="1"/>
  <c r="G1254" i="4"/>
  <c r="E1254" i="4"/>
  <c r="B197" i="7" s="1"/>
  <c r="D1254" i="4"/>
  <c r="C197" i="7" s="1"/>
  <c r="G1253" i="4"/>
  <c r="E1253" i="4"/>
  <c r="B678" i="6" s="1"/>
  <c r="D1253" i="4"/>
  <c r="C678" i="6" s="1"/>
  <c r="G1252" i="4"/>
  <c r="E1252" i="4"/>
  <c r="B390" i="6" s="1"/>
  <c r="D1252" i="4"/>
  <c r="C390" i="6" s="1"/>
  <c r="G1251" i="4"/>
  <c r="E1251" i="4"/>
  <c r="B575" i="6" s="1"/>
  <c r="D1251" i="4"/>
  <c r="C575" i="6" s="1"/>
  <c r="G1250" i="4"/>
  <c r="E1250" i="4"/>
  <c r="B149" i="6" s="1"/>
  <c r="D1250" i="4"/>
  <c r="C149" i="6" s="1"/>
  <c r="G1249" i="4"/>
  <c r="E1249" i="4"/>
  <c r="B72" i="7" s="1"/>
  <c r="D1249" i="4"/>
  <c r="C72" i="7" s="1"/>
  <c r="G1248" i="4"/>
  <c r="E1248" i="4"/>
  <c r="B692" i="6" s="1"/>
  <c r="D1248" i="4"/>
  <c r="C692" i="6" s="1"/>
  <c r="G1247" i="4"/>
  <c r="E1247" i="4"/>
  <c r="B375" i="6" s="1"/>
  <c r="D1247" i="4"/>
  <c r="C375" i="6" s="1"/>
  <c r="G1246" i="4"/>
  <c r="E1246" i="4"/>
  <c r="B189" i="7" s="1"/>
  <c r="D1246" i="4"/>
  <c r="C189" i="7" s="1"/>
  <c r="G1245" i="4"/>
  <c r="E1245" i="4"/>
  <c r="B677" i="6" s="1"/>
  <c r="D1245" i="4"/>
  <c r="C677" i="6" s="1"/>
  <c r="G1244" i="4"/>
  <c r="E1244" i="4"/>
  <c r="B242" i="6" s="1"/>
  <c r="D1244" i="4"/>
  <c r="C242" i="6" s="1"/>
  <c r="G1243" i="4"/>
  <c r="E1243" i="4"/>
  <c r="B596" i="7" s="1"/>
  <c r="D1243" i="4"/>
  <c r="C596" i="7" s="1"/>
  <c r="G1242" i="4"/>
  <c r="E1242" i="4"/>
  <c r="B676" i="6" s="1"/>
  <c r="D1242" i="4"/>
  <c r="C676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326" i="6" s="1"/>
  <c r="D1236" i="4"/>
  <c r="C326" i="6" s="1"/>
  <c r="G1235" i="4"/>
  <c r="E1235" i="4"/>
  <c r="B383" i="7" s="1"/>
  <c r="D1235" i="4"/>
  <c r="C383" i="7" s="1"/>
  <c r="G1234" i="4"/>
  <c r="E1234" i="4"/>
  <c r="B204" i="6" s="1"/>
  <c r="D1234" i="4"/>
  <c r="C204" i="6" s="1"/>
  <c r="G1233" i="4"/>
  <c r="E1233" i="4"/>
  <c r="B661" i="7" s="1"/>
  <c r="D1233" i="4"/>
  <c r="C661" i="7" s="1"/>
  <c r="G1232" i="4"/>
  <c r="E1232" i="4"/>
  <c r="B427" i="6" s="1"/>
  <c r="D1232" i="4"/>
  <c r="C427" i="6" s="1"/>
  <c r="G1231" i="4"/>
  <c r="E1231" i="4"/>
  <c r="B324" i="7" s="1"/>
  <c r="D1231" i="4"/>
  <c r="C324" i="7" s="1"/>
  <c r="G1230" i="4"/>
  <c r="E1230" i="4"/>
  <c r="B200" i="6" s="1"/>
  <c r="D1230" i="4"/>
  <c r="C200" i="6" s="1"/>
  <c r="G1229" i="4"/>
  <c r="E1229" i="4"/>
  <c r="B282" i="6" s="1"/>
  <c r="D1229" i="4"/>
  <c r="C282" i="6" s="1"/>
  <c r="G1228" i="4"/>
  <c r="E1228" i="4"/>
  <c r="B574" i="6" s="1"/>
  <c r="D1228" i="4"/>
  <c r="C574" i="6" s="1"/>
  <c r="G1227" i="4"/>
  <c r="E1227" i="4"/>
  <c r="B593" i="7" s="1"/>
  <c r="D1227" i="4"/>
  <c r="C593" i="7" s="1"/>
  <c r="G1226" i="4"/>
  <c r="E1226" i="4"/>
  <c r="B191" i="6" s="1"/>
  <c r="D1226" i="4"/>
  <c r="C19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723" i="6" s="1"/>
  <c r="D1216" i="4"/>
  <c r="C723" i="6" s="1"/>
  <c r="G1215" i="4"/>
  <c r="E1215" i="4"/>
  <c r="B264" i="6" s="1"/>
  <c r="D1215" i="4"/>
  <c r="C264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46" i="6" s="1"/>
  <c r="D1211" i="4"/>
  <c r="C46" i="6" s="1"/>
  <c r="G1210" i="4"/>
  <c r="E1210" i="4"/>
  <c r="B603" i="6" s="1"/>
  <c r="D1210" i="4"/>
  <c r="C603" i="6" s="1"/>
  <c r="G1209" i="4"/>
  <c r="E1209" i="4"/>
  <c r="B85" i="6" s="1"/>
  <c r="D1209" i="4"/>
  <c r="C85" i="6" s="1"/>
  <c r="G1208" i="4"/>
  <c r="E1208" i="4"/>
  <c r="B255" i="6" s="1"/>
  <c r="D1208" i="4"/>
  <c r="C255" i="6" s="1"/>
  <c r="G1207" i="4"/>
  <c r="E1207" i="4"/>
  <c r="B212" i="6" s="1"/>
  <c r="D1207" i="4"/>
  <c r="C212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75" i="6" s="1"/>
  <c r="D1204" i="4"/>
  <c r="C675" i="6" s="1"/>
  <c r="G1203" i="4"/>
  <c r="E1203" i="4"/>
  <c r="B374" i="6" s="1"/>
  <c r="D1203" i="4"/>
  <c r="C374" i="6" s="1"/>
  <c r="G1202" i="4"/>
  <c r="E1202" i="4"/>
  <c r="B96" i="6" s="1"/>
  <c r="D1202" i="4"/>
  <c r="C96" i="6" s="1"/>
  <c r="G1201" i="4"/>
  <c r="E1201" i="4"/>
  <c r="B423" i="6" s="1"/>
  <c r="D1201" i="4"/>
  <c r="C423" i="6" s="1"/>
  <c r="G1200" i="4"/>
  <c r="E1200" i="4"/>
  <c r="B438" i="6" s="1"/>
  <c r="D1200" i="4"/>
  <c r="C438" i="6" s="1"/>
  <c r="G1199" i="4"/>
  <c r="E1199" i="4"/>
  <c r="B245" i="6" s="1"/>
  <c r="D1199" i="4"/>
  <c r="C245" i="6" s="1"/>
  <c r="G1198" i="4"/>
  <c r="E1198" i="4"/>
  <c r="B373" i="6" s="1"/>
  <c r="D1198" i="4"/>
  <c r="C373" i="6" s="1"/>
  <c r="G1197" i="4"/>
  <c r="E1197" i="4"/>
  <c r="B503" i="6" s="1"/>
  <c r="D1197" i="4"/>
  <c r="C503" i="6" s="1"/>
  <c r="G1196" i="4"/>
  <c r="E1196" i="4"/>
  <c r="B226" i="6" s="1"/>
  <c r="D1196" i="4"/>
  <c r="C226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203" i="6" s="1"/>
  <c r="D1193" i="4"/>
  <c r="C203" i="6" s="1"/>
  <c r="G1192" i="4"/>
  <c r="E1192" i="4"/>
  <c r="B172" i="7" s="1"/>
  <c r="D1192" i="4"/>
  <c r="C172" i="7" s="1"/>
  <c r="G1191" i="4"/>
  <c r="E1191" i="4"/>
  <c r="B340" i="6" s="1"/>
  <c r="D1191" i="4"/>
  <c r="C340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372" i="6" s="1"/>
  <c r="D1188" i="4"/>
  <c r="C372" i="6" s="1"/>
  <c r="G1187" i="4"/>
  <c r="E1187" i="4"/>
  <c r="B402" i="7" s="1"/>
  <c r="D1187" i="4"/>
  <c r="C402" i="7" s="1"/>
  <c r="G1186" i="4"/>
  <c r="E1186" i="4"/>
  <c r="B722" i="6" s="1"/>
  <c r="D1186" i="4"/>
  <c r="C722" i="6" s="1"/>
  <c r="G1185" i="4"/>
  <c r="E1185" i="4"/>
  <c r="B323" i="6" s="1"/>
  <c r="D1185" i="4"/>
  <c r="C323" i="6" s="1"/>
  <c r="G1184" i="4"/>
  <c r="E1184" i="4"/>
  <c r="B250" i="7" s="1"/>
  <c r="D1184" i="4"/>
  <c r="C250" i="7" s="1"/>
  <c r="G1183" i="4"/>
  <c r="E1183" i="4"/>
  <c r="B120" i="6" s="1"/>
  <c r="D1183" i="4"/>
  <c r="C120" i="6" s="1"/>
  <c r="G1182" i="4"/>
  <c r="E1182" i="4"/>
  <c r="B213" i="7" s="1"/>
  <c r="D1182" i="4"/>
  <c r="C213" i="7" s="1"/>
  <c r="G1181" i="4"/>
  <c r="E1181" i="4"/>
  <c r="B186" i="6" s="1"/>
  <c r="D1181" i="4"/>
  <c r="C186" i="6" s="1"/>
  <c r="G1180" i="4"/>
  <c r="E1180" i="4"/>
  <c r="B659" i="7" s="1"/>
  <c r="D1180" i="4"/>
  <c r="C659" i="7" s="1"/>
  <c r="G1179" i="4"/>
  <c r="E1179" i="4"/>
  <c r="B674" i="6" s="1"/>
  <c r="D1179" i="4"/>
  <c r="C674" i="6" s="1"/>
  <c r="G1178" i="4"/>
  <c r="E1178" i="4"/>
  <c r="B379" i="7" s="1"/>
  <c r="D1178" i="4"/>
  <c r="C379" i="7" s="1"/>
  <c r="G1177" i="4"/>
  <c r="E1177" i="4"/>
  <c r="B451" i="6" s="1"/>
  <c r="D1177" i="4"/>
  <c r="C451" i="6" s="1"/>
  <c r="G1176" i="4"/>
  <c r="E1176" i="4"/>
  <c r="B371" i="6" s="1"/>
  <c r="D1176" i="4"/>
  <c r="C371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40" i="6" s="1"/>
  <c r="D1170" i="4"/>
  <c r="C140" i="6" s="1"/>
  <c r="G1169" i="4"/>
  <c r="E1169" i="4"/>
  <c r="B193" i="6" s="1"/>
  <c r="D1169" i="4"/>
  <c r="C193" i="6" s="1"/>
  <c r="G1168" i="4"/>
  <c r="E1168" i="4"/>
  <c r="B68" i="6" s="1"/>
  <c r="D1168" i="4"/>
  <c r="C68" i="6" s="1"/>
  <c r="G1167" i="4"/>
  <c r="E1167" i="4"/>
  <c r="B458" i="6" s="1"/>
  <c r="D1167" i="4"/>
  <c r="C458" i="6" s="1"/>
  <c r="G1166" i="4"/>
  <c r="E1166" i="4"/>
  <c r="B347" i="7" s="1"/>
  <c r="D1166" i="4"/>
  <c r="C347" i="7" s="1"/>
  <c r="G1165" i="4"/>
  <c r="E1165" i="4"/>
  <c r="B721" i="6" s="1"/>
  <c r="D1165" i="4"/>
  <c r="C721" i="6" s="1"/>
  <c r="G1164" i="4"/>
  <c r="E1164" i="4"/>
  <c r="B586" i="7" s="1"/>
  <c r="D1164" i="4"/>
  <c r="C586" i="7" s="1"/>
  <c r="G1163" i="4"/>
  <c r="E1163" i="4"/>
  <c r="B332" i="6" s="1"/>
  <c r="D1163" i="4"/>
  <c r="C332" i="6" s="1"/>
  <c r="G1162" i="4"/>
  <c r="E1162" i="4"/>
  <c r="B241" i="6" s="1"/>
  <c r="D1162" i="4"/>
  <c r="C241" i="6" s="1"/>
  <c r="G1161" i="4"/>
  <c r="E1161" i="4"/>
  <c r="B297" i="6" s="1"/>
  <c r="D1161" i="4"/>
  <c r="C297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428" i="6" s="1"/>
  <c r="D1158" i="4"/>
  <c r="C428" i="6" s="1"/>
  <c r="G1157" i="4"/>
  <c r="E1157" i="4"/>
  <c r="B393" i="6" s="1"/>
  <c r="D1157" i="4"/>
  <c r="C393" i="6" s="1"/>
  <c r="G1156" i="4"/>
  <c r="E1156" i="4"/>
  <c r="B171" i="6" s="1"/>
  <c r="D1156" i="4"/>
  <c r="C171" i="6" s="1"/>
  <c r="G1155" i="4"/>
  <c r="E1155" i="4"/>
  <c r="B585" i="7" s="1"/>
  <c r="D1155" i="4"/>
  <c r="C585" i="7" s="1"/>
  <c r="G1154" i="4"/>
  <c r="E1154" i="4"/>
  <c r="B426" i="6" s="1"/>
  <c r="D1154" i="4"/>
  <c r="C426" i="6" s="1"/>
  <c r="G1153" i="4"/>
  <c r="E1153" i="4"/>
  <c r="B673" i="6" s="1"/>
  <c r="D1153" i="4"/>
  <c r="C673" i="6" s="1"/>
  <c r="G1152" i="4"/>
  <c r="E1152" i="4"/>
  <c r="B584" i="7" s="1"/>
  <c r="D1152" i="4"/>
  <c r="C584" i="7" s="1"/>
  <c r="G1151" i="4"/>
  <c r="E1151" i="4"/>
  <c r="B421" i="6" s="1"/>
  <c r="D1151" i="4"/>
  <c r="C421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17" i="6" s="1"/>
  <c r="D1147" i="4"/>
  <c r="C117" i="6" s="1"/>
  <c r="G1146" i="4"/>
  <c r="E1146" i="4"/>
  <c r="B53" i="6" s="1"/>
  <c r="D1146" i="4"/>
  <c r="C53" i="6" s="1"/>
  <c r="G1145" i="4"/>
  <c r="E1145" i="4"/>
  <c r="B399" i="6" s="1"/>
  <c r="D1145" i="4"/>
  <c r="C399" i="6" s="1"/>
  <c r="G1144" i="4"/>
  <c r="E1144" i="4"/>
  <c r="B672" i="6" s="1"/>
  <c r="D1144" i="4"/>
  <c r="C672" i="6" s="1"/>
  <c r="G1143" i="4"/>
  <c r="E1143" i="4"/>
  <c r="B89" i="6" s="1"/>
  <c r="D1143" i="4"/>
  <c r="C89" i="6" s="1"/>
  <c r="G1142" i="4"/>
  <c r="E1142" i="4"/>
  <c r="B318" i="6" s="1"/>
  <c r="D1142" i="4"/>
  <c r="C318" i="6" s="1"/>
  <c r="G1141" i="4"/>
  <c r="E1141" i="4"/>
  <c r="B582" i="7" s="1"/>
  <c r="D1141" i="4"/>
  <c r="C582" i="7" s="1"/>
  <c r="G1140" i="4"/>
  <c r="E1140" i="4"/>
  <c r="B335" i="6" s="1"/>
  <c r="D1140" i="4"/>
  <c r="C335" i="6" s="1"/>
  <c r="G1139" i="4"/>
  <c r="E1139" i="4"/>
  <c r="B291" i="6" s="1"/>
  <c r="D1139" i="4"/>
  <c r="C291" i="6" s="1"/>
  <c r="G1138" i="4"/>
  <c r="E1138" i="4"/>
  <c r="B554" i="6" s="1"/>
  <c r="D1138" i="4"/>
  <c r="C554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132" i="6" s="1"/>
  <c r="D1132" i="4"/>
  <c r="C132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82" i="6" s="1"/>
  <c r="D1124" i="4"/>
  <c r="C382" i="6" s="1"/>
  <c r="G1123" i="4"/>
  <c r="E1123" i="4"/>
  <c r="B231" i="6" s="1"/>
  <c r="D1123" i="4"/>
  <c r="C231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106" i="6" s="1"/>
  <c r="D1119" i="4"/>
  <c r="C106" i="6" s="1"/>
  <c r="G1118" i="4"/>
  <c r="E1118" i="4"/>
  <c r="B196" i="6" s="1"/>
  <c r="D1118" i="4"/>
  <c r="C196" i="6" s="1"/>
  <c r="G1117" i="4"/>
  <c r="E1117" i="4"/>
  <c r="B331" i="6" s="1"/>
  <c r="D1117" i="4"/>
  <c r="C331" i="6" s="1"/>
  <c r="G1116" i="4"/>
  <c r="E1116" i="4"/>
  <c r="B578" i="7" s="1"/>
  <c r="D1116" i="4"/>
  <c r="C578" i="7" s="1"/>
  <c r="G1115" i="4"/>
  <c r="E1115" i="4"/>
  <c r="B602" i="6" s="1"/>
  <c r="D1115" i="4"/>
  <c r="C602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333" i="6" s="1"/>
  <c r="D1112" i="4"/>
  <c r="C333" i="6" s="1"/>
  <c r="G1111" i="4"/>
  <c r="E1111" i="4"/>
  <c r="B307" i="6" s="1"/>
  <c r="D1111" i="4"/>
  <c r="C30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23" i="6" s="1"/>
  <c r="D1108" i="4"/>
  <c r="C23" i="6" s="1"/>
  <c r="G1107" i="4"/>
  <c r="E1107" i="4"/>
  <c r="B444" i="6" s="1"/>
  <c r="D1107" i="4"/>
  <c r="C444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95" i="6" s="1"/>
  <c r="D1102" i="4"/>
  <c r="C395" i="6" s="1"/>
  <c r="G1101" i="4"/>
  <c r="E1101" i="4"/>
  <c r="B474" i="6" s="1"/>
  <c r="D1101" i="4"/>
  <c r="C474" i="6" s="1"/>
  <c r="G1100" i="4"/>
  <c r="E1100" i="4"/>
  <c r="B627" i="7" s="1"/>
  <c r="D1100" i="4"/>
  <c r="C627" i="7" s="1"/>
  <c r="G1099" i="4"/>
  <c r="E1099" i="4"/>
  <c r="B138" i="6" s="1"/>
  <c r="D1099" i="4"/>
  <c r="C138" i="6" s="1"/>
  <c r="G1098" i="4"/>
  <c r="E1098" i="4"/>
  <c r="B720" i="6" s="1"/>
  <c r="D1098" i="4"/>
  <c r="C720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92" i="6" s="1"/>
  <c r="D1093" i="4"/>
  <c r="C392" i="6" s="1"/>
  <c r="G1092" i="4"/>
  <c r="E1092" i="4"/>
  <c r="B346" i="6" s="1"/>
  <c r="D1092" i="4"/>
  <c r="C346" i="6" s="1"/>
  <c r="G1091" i="4"/>
  <c r="E1091" i="4"/>
  <c r="B514" i="6" s="1"/>
  <c r="D1091" i="4"/>
  <c r="C514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58" i="6" s="1"/>
  <c r="D1086" i="4"/>
  <c r="C258" i="6" s="1"/>
  <c r="G1085" i="4"/>
  <c r="E1085" i="4"/>
  <c r="B119" i="7" s="1"/>
  <c r="D1085" i="4"/>
  <c r="C119" i="7" s="1"/>
  <c r="G1084" i="4"/>
  <c r="E1084" i="4"/>
  <c r="B671" i="6" s="1"/>
  <c r="D1084" i="4"/>
  <c r="C671" i="6" s="1"/>
  <c r="G1083" i="4"/>
  <c r="E1083" i="4"/>
  <c r="B670" i="6" s="1"/>
  <c r="D1083" i="4"/>
  <c r="C670" i="6" s="1"/>
  <c r="G1082" i="4"/>
  <c r="E1082" i="4"/>
  <c r="B572" i="7" s="1"/>
  <c r="D1082" i="4"/>
  <c r="C572" i="7" s="1"/>
  <c r="G1081" i="4"/>
  <c r="E1081" i="4"/>
  <c r="B719" i="6" s="1"/>
  <c r="D1081" i="4"/>
  <c r="C719" i="6" s="1"/>
  <c r="G1080" i="4"/>
  <c r="E1080" i="4"/>
  <c r="B102" i="7" s="1"/>
  <c r="D1080" i="4"/>
  <c r="C102" i="7" s="1"/>
  <c r="G1079" i="4"/>
  <c r="E1079" i="4"/>
  <c r="B544" i="6" s="1"/>
  <c r="D1079" i="4"/>
  <c r="C544" i="6" s="1"/>
  <c r="G1078" i="4"/>
  <c r="E1078" i="4"/>
  <c r="B126" i="7" s="1"/>
  <c r="D1078" i="4"/>
  <c r="C126" i="7" s="1"/>
  <c r="G1077" i="4"/>
  <c r="E1077" i="4"/>
  <c r="B11" i="6" s="1"/>
  <c r="D1077" i="4"/>
  <c r="C11" i="6" s="1"/>
  <c r="G1076" i="4"/>
  <c r="E1076" i="4"/>
  <c r="B176" i="6" s="1"/>
  <c r="D1076" i="4"/>
  <c r="C176" i="6" s="1"/>
  <c r="G1075" i="4"/>
  <c r="E1075" i="4"/>
  <c r="B571" i="7" s="1"/>
  <c r="D1075" i="4"/>
  <c r="C571" i="7" s="1"/>
  <c r="G1074" i="4"/>
  <c r="E1074" i="4"/>
  <c r="B669" i="6" s="1"/>
  <c r="D1074" i="4"/>
  <c r="C669" i="6" s="1"/>
  <c r="G1073" i="4"/>
  <c r="E1073" i="4"/>
  <c r="B166" i="6" s="1"/>
  <c r="D1073" i="4"/>
  <c r="C166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543" i="6" s="1"/>
  <c r="D1068" i="4"/>
  <c r="C543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97" i="6" s="1"/>
  <c r="D1065" i="4"/>
  <c r="C397" i="6" s="1"/>
  <c r="G1064" i="4"/>
  <c r="E1064" i="4"/>
  <c r="B40" i="6" s="1"/>
  <c r="D1064" i="4"/>
  <c r="C40" i="6" s="1"/>
  <c r="G1063" i="4"/>
  <c r="E1063" i="4"/>
  <c r="B145" i="6" s="1"/>
  <c r="D1063" i="4"/>
  <c r="C145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68" i="6" s="1"/>
  <c r="D1060" i="4"/>
  <c r="C66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52" i="6" s="1"/>
  <c r="D1057" i="4"/>
  <c r="C152" i="6" s="1"/>
  <c r="G1056" i="4"/>
  <c r="E1056" i="4"/>
  <c r="B314" i="6" s="1"/>
  <c r="D1056" i="4"/>
  <c r="C314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225" i="6" s="1"/>
  <c r="D1053" i="4"/>
  <c r="C225" i="6" s="1"/>
  <c r="G1052" i="4"/>
  <c r="E1052" i="4"/>
  <c r="B565" i="7" s="1"/>
  <c r="D1052" i="4"/>
  <c r="C565" i="7" s="1"/>
  <c r="G1051" i="4"/>
  <c r="E1051" i="4"/>
  <c r="B83" i="6" s="1"/>
  <c r="D1051" i="4"/>
  <c r="C83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601" i="6" s="1"/>
  <c r="D1047" i="4"/>
  <c r="C601" i="6" s="1"/>
  <c r="G1046" i="4"/>
  <c r="E1046" i="4"/>
  <c r="B265" i="6" s="1"/>
  <c r="D1046" i="4"/>
  <c r="C265" i="6" s="1"/>
  <c r="G1045" i="4"/>
  <c r="E1045" i="4"/>
  <c r="B19" i="6" s="1"/>
  <c r="D1045" i="4"/>
  <c r="C19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70" i="6" s="1"/>
  <c r="D1042" i="4"/>
  <c r="C170" i="6" s="1"/>
  <c r="G1041" i="4"/>
  <c r="E1041" i="4"/>
  <c r="B147" i="6" s="1"/>
  <c r="D1041" i="4"/>
  <c r="C147" i="6" s="1"/>
  <c r="G1040" i="4"/>
  <c r="E1040" i="4"/>
  <c r="B460" i="6" s="1"/>
  <c r="D1040" i="4"/>
  <c r="C460" i="6" s="1"/>
  <c r="G1039" i="4"/>
  <c r="E1039" i="4"/>
  <c r="B573" i="6" s="1"/>
  <c r="D1039" i="4"/>
  <c r="C573" i="6" s="1"/>
  <c r="G1038" i="4"/>
  <c r="E1038" i="4"/>
  <c r="B57" i="7" s="1"/>
  <c r="D1038" i="4"/>
  <c r="C57" i="7" s="1"/>
  <c r="G1037" i="4"/>
  <c r="E1037" i="4"/>
  <c r="B370" i="6" s="1"/>
  <c r="D1037" i="4"/>
  <c r="C370" i="6" s="1"/>
  <c r="G1036" i="4"/>
  <c r="E1036" i="4"/>
  <c r="B457" i="6" s="1"/>
  <c r="D1036" i="4"/>
  <c r="C457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89" i="6" s="1"/>
  <c r="D1032" i="4"/>
  <c r="C389" i="6" s="1"/>
  <c r="G1031" i="4"/>
  <c r="E1031" i="4"/>
  <c r="B34" i="6" s="1"/>
  <c r="D1031" i="4"/>
  <c r="C34" i="6" s="1"/>
  <c r="G1030" i="4"/>
  <c r="E1030" i="4"/>
  <c r="B15" i="6" s="1"/>
  <c r="D1030" i="4"/>
  <c r="C15" i="6" s="1"/>
  <c r="G1029" i="4"/>
  <c r="E1029" i="4"/>
  <c r="B374" i="7" s="1"/>
  <c r="D1029" i="4"/>
  <c r="C374" i="7" s="1"/>
  <c r="G1028" i="4"/>
  <c r="E1028" i="4"/>
  <c r="B274" i="6" s="1"/>
  <c r="D1028" i="4"/>
  <c r="C274" i="6" s="1"/>
  <c r="G1027" i="4"/>
  <c r="E1027" i="4"/>
  <c r="B667" i="6" s="1"/>
  <c r="D1027" i="4"/>
  <c r="C667" i="6" s="1"/>
  <c r="G1026" i="4"/>
  <c r="E1026" i="4"/>
  <c r="B666" i="6" s="1"/>
  <c r="D1026" i="4"/>
  <c r="C666" i="6" s="1"/>
  <c r="G1025" i="4"/>
  <c r="E1025" i="4"/>
  <c r="B14" i="7" s="1"/>
  <c r="D1025" i="4"/>
  <c r="C14" i="7" s="1"/>
  <c r="G1024" i="4"/>
  <c r="E1024" i="4"/>
  <c r="B341" i="6" s="1"/>
  <c r="D1024" i="4"/>
  <c r="C341" i="6" s="1"/>
  <c r="G1023" i="4"/>
  <c r="E1023" i="4"/>
  <c r="B110" i="6" s="1"/>
  <c r="D1023" i="4"/>
  <c r="C110" i="6" s="1"/>
  <c r="G1022" i="4"/>
  <c r="E1022" i="4"/>
  <c r="B8" i="6" s="1"/>
  <c r="D1022" i="4"/>
  <c r="C8" i="6" s="1"/>
  <c r="G1021" i="4"/>
  <c r="E1021" i="4"/>
  <c r="B345" i="6" s="1"/>
  <c r="D1021" i="4"/>
  <c r="C345" i="6" s="1"/>
  <c r="G1020" i="4"/>
  <c r="E1020" i="4"/>
  <c r="B55" i="7" s="1"/>
  <c r="D1020" i="4"/>
  <c r="C55" i="7" s="1"/>
  <c r="E1019" i="4"/>
  <c r="B248" i="6" s="1"/>
  <c r="D1019" i="4"/>
  <c r="C248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64" i="6" s="1"/>
  <c r="D1016" i="4"/>
  <c r="C164" i="6" s="1"/>
  <c r="G1015" i="4"/>
  <c r="E1015" i="4"/>
  <c r="B718" i="6" s="1"/>
  <c r="D1015" i="4"/>
  <c r="C718" i="6" s="1"/>
  <c r="G1014" i="4"/>
  <c r="E1014" i="4"/>
  <c r="B450" i="6" s="1"/>
  <c r="D1014" i="4"/>
  <c r="C450" i="6" s="1"/>
  <c r="G1013" i="4"/>
  <c r="E1013" i="4"/>
  <c r="B665" i="6" s="1"/>
  <c r="D1013" i="4"/>
  <c r="C665" i="6" s="1"/>
  <c r="G1012" i="4"/>
  <c r="E1012" i="4"/>
  <c r="B224" i="6" s="1"/>
  <c r="D1012" i="4"/>
  <c r="C224" i="6" s="1"/>
  <c r="G1011" i="4"/>
  <c r="E1011" i="4"/>
  <c r="B187" i="6" s="1"/>
  <c r="D1011" i="4"/>
  <c r="C187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369" i="6" s="1"/>
  <c r="D1008" i="4"/>
  <c r="C369" i="6" s="1"/>
  <c r="G1007" i="4"/>
  <c r="E1007" i="4"/>
  <c r="B502" i="6" s="1"/>
  <c r="D1007" i="4"/>
  <c r="C502" i="6" s="1"/>
  <c r="G1006" i="4"/>
  <c r="E1006" i="4"/>
  <c r="B184" i="6" s="1"/>
  <c r="D1006" i="4"/>
  <c r="C184" i="6" s="1"/>
  <c r="G1005" i="4"/>
  <c r="E1005" i="4"/>
  <c r="B664" i="6" s="1"/>
  <c r="D1005" i="4"/>
  <c r="C664" i="6" s="1"/>
  <c r="G1004" i="4"/>
  <c r="E1004" i="4"/>
  <c r="B663" i="6" s="1"/>
  <c r="D1004" i="4"/>
  <c r="C663" i="6" s="1"/>
  <c r="G1003" i="4"/>
  <c r="E1003" i="4"/>
  <c r="B662" i="6" s="1"/>
  <c r="D1003" i="4"/>
  <c r="C662" i="6" s="1"/>
  <c r="G1002" i="4"/>
  <c r="E1002" i="4"/>
  <c r="B208" i="6" s="1"/>
  <c r="D1002" i="4"/>
  <c r="C208" i="6" s="1"/>
  <c r="G1001" i="4"/>
  <c r="E1001" i="4"/>
  <c r="B181" i="7" s="1"/>
  <c r="D1001" i="4"/>
  <c r="C181" i="7" s="1"/>
  <c r="G1000" i="4"/>
  <c r="E1000" i="4"/>
  <c r="B542" i="6" s="1"/>
  <c r="D1000" i="4"/>
  <c r="C542" i="6" s="1"/>
  <c r="G999" i="4"/>
  <c r="E999" i="4"/>
  <c r="B272" i="6" s="1"/>
  <c r="D999" i="4"/>
  <c r="C272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1" i="6" s="1"/>
  <c r="D995" i="4"/>
  <c r="C661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65" i="6" s="1"/>
  <c r="D992" i="4"/>
  <c r="C65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600" i="6" s="1"/>
  <c r="D988" i="4"/>
  <c r="C600" i="6" s="1"/>
  <c r="G987" i="4"/>
  <c r="E987" i="4"/>
  <c r="B429" i="6" s="1"/>
  <c r="D987" i="4"/>
  <c r="C429" i="6" s="1"/>
  <c r="G986" i="4"/>
  <c r="E986" i="4"/>
  <c r="B660" i="6" s="1"/>
  <c r="D986" i="4"/>
  <c r="C660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41" i="6" s="1"/>
  <c r="D981" i="4"/>
  <c r="C141" i="6" s="1"/>
  <c r="G980" i="4"/>
  <c r="E980" i="4"/>
  <c r="B222" i="6" s="1"/>
  <c r="D980" i="4"/>
  <c r="C222" i="6" s="1"/>
  <c r="G979" i="4"/>
  <c r="E979" i="4"/>
  <c r="B558" i="7" s="1"/>
  <c r="D979" i="4"/>
  <c r="C558" i="7" s="1"/>
  <c r="G978" i="4"/>
  <c r="E978" i="4"/>
  <c r="B298" i="6" s="1"/>
  <c r="D978" i="4"/>
  <c r="C298" i="6" s="1"/>
  <c r="G977" i="4"/>
  <c r="E977" i="4"/>
  <c r="B57" i="6" s="1"/>
  <c r="D977" i="4"/>
  <c r="C57" i="6" s="1"/>
  <c r="G976" i="4"/>
  <c r="E976" i="4"/>
  <c r="B541" i="6" s="1"/>
  <c r="D976" i="4"/>
  <c r="C541" i="6" s="1"/>
  <c r="G975" i="4"/>
  <c r="E975" i="4"/>
  <c r="B501" i="6" s="1"/>
  <c r="D975" i="4"/>
  <c r="C501" i="6" s="1"/>
  <c r="G974" i="4"/>
  <c r="E974" i="4"/>
  <c r="B211" i="6" s="1"/>
  <c r="D974" i="4"/>
  <c r="C211" i="6" s="1"/>
  <c r="G973" i="4"/>
  <c r="E973" i="4"/>
  <c r="B341" i="7" s="1"/>
  <c r="D973" i="4"/>
  <c r="C341" i="7" s="1"/>
  <c r="G972" i="4"/>
  <c r="E972" i="4"/>
  <c r="B659" i="6" s="1"/>
  <c r="D972" i="4"/>
  <c r="C659" i="6" s="1"/>
  <c r="G971" i="4"/>
  <c r="E971" i="4"/>
  <c r="B406" i="6" s="1"/>
  <c r="D971" i="4"/>
  <c r="C406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36" i="6" s="1"/>
  <c r="D968" i="4"/>
  <c r="C36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58" i="6" s="1"/>
  <c r="D964" i="4"/>
  <c r="C658" i="6" s="1"/>
  <c r="G963" i="4"/>
  <c r="E963" i="4"/>
  <c r="B368" i="6" s="1"/>
  <c r="D963" i="4"/>
  <c r="C368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599" i="6" s="1"/>
  <c r="D959" i="4"/>
  <c r="C599" i="6" s="1"/>
  <c r="G958" i="4"/>
  <c r="E958" i="4"/>
  <c r="B449" i="6" s="1"/>
  <c r="D958" i="4"/>
  <c r="C449" i="6" s="1"/>
  <c r="G957" i="4"/>
  <c r="E957" i="4"/>
  <c r="B230" i="7" s="1"/>
  <c r="D957" i="4"/>
  <c r="C230" i="7" s="1"/>
  <c r="G956" i="4"/>
  <c r="E956" i="4"/>
  <c r="B277" i="6" s="1"/>
  <c r="D956" i="4"/>
  <c r="C277" i="6" s="1"/>
  <c r="G955" i="4"/>
  <c r="E955" i="4"/>
  <c r="B194" i="7" s="1"/>
  <c r="D955" i="4"/>
  <c r="C194" i="7" s="1"/>
  <c r="G954" i="4"/>
  <c r="E954" i="4"/>
  <c r="B381" i="6" s="1"/>
  <c r="D954" i="4"/>
  <c r="C381" i="6" s="1"/>
  <c r="G953" i="4"/>
  <c r="E953" i="4"/>
  <c r="B466" i="6" s="1"/>
  <c r="D953" i="4"/>
  <c r="C466" i="6" s="1"/>
  <c r="G952" i="4"/>
  <c r="E952" i="4"/>
  <c r="B351" i="7" s="1"/>
  <c r="D952" i="4"/>
  <c r="C351" i="7" s="1"/>
  <c r="G951" i="4"/>
  <c r="E951" i="4"/>
  <c r="B447" i="6" s="1"/>
  <c r="D951" i="4"/>
  <c r="C447" i="6" s="1"/>
  <c r="G950" i="4"/>
  <c r="E950" i="4"/>
  <c r="B149" i="7" s="1"/>
  <c r="D950" i="4"/>
  <c r="C149" i="7" s="1"/>
  <c r="G949" i="4"/>
  <c r="E949" i="4"/>
  <c r="B190" i="6" s="1"/>
  <c r="D949" i="4"/>
  <c r="C190" i="6" s="1"/>
  <c r="G948" i="4"/>
  <c r="E948" i="4"/>
  <c r="B155" i="6" s="1"/>
  <c r="D948" i="4"/>
  <c r="C155" i="6" s="1"/>
  <c r="G947" i="4"/>
  <c r="E947" i="4"/>
  <c r="B553" i="7" s="1"/>
  <c r="D947" i="4"/>
  <c r="C553" i="7" s="1"/>
  <c r="G946" i="4"/>
  <c r="E946" i="4"/>
  <c r="B306" i="6" s="1"/>
  <c r="D946" i="4"/>
  <c r="C306" i="6" s="1"/>
  <c r="G945" i="4"/>
  <c r="E945" i="4"/>
  <c r="B107" i="6" s="1"/>
  <c r="D945" i="4"/>
  <c r="C107" i="6" s="1"/>
  <c r="G944" i="4"/>
  <c r="E944" i="4"/>
  <c r="B653" i="7" s="1"/>
  <c r="D944" i="4"/>
  <c r="C653" i="7" s="1"/>
  <c r="G943" i="4"/>
  <c r="E943" i="4"/>
  <c r="B251" i="6" s="1"/>
  <c r="D943" i="4"/>
  <c r="C251" i="6" s="1"/>
  <c r="G942" i="4"/>
  <c r="E942" i="4"/>
  <c r="B552" i="7" s="1"/>
  <c r="D942" i="4"/>
  <c r="C552" i="7" s="1"/>
  <c r="G941" i="4"/>
  <c r="E941" i="4"/>
  <c r="B310" i="6" s="1"/>
  <c r="D941" i="4"/>
  <c r="C310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20" i="6" s="1"/>
  <c r="D937" i="4"/>
  <c r="C20" i="6" s="1"/>
  <c r="G936" i="4"/>
  <c r="E936" i="4"/>
  <c r="B657" i="6" s="1"/>
  <c r="D936" i="4"/>
  <c r="C657" i="6" s="1"/>
  <c r="G935" i="4"/>
  <c r="E935" i="4"/>
  <c r="B540" i="6" s="1"/>
  <c r="D935" i="4"/>
  <c r="C540" i="6" s="1"/>
  <c r="G934" i="4"/>
  <c r="E934" i="4"/>
  <c r="B598" i="6" s="1"/>
  <c r="D934" i="4"/>
  <c r="C598" i="6" s="1"/>
  <c r="G933" i="4"/>
  <c r="E933" i="4"/>
  <c r="B412" i="7" s="1"/>
  <c r="D933" i="4"/>
  <c r="C412" i="7" s="1"/>
  <c r="G932" i="4"/>
  <c r="E932" i="4"/>
  <c r="B416" i="6" s="1"/>
  <c r="D932" i="4"/>
  <c r="C416" i="6" s="1"/>
  <c r="G931" i="4"/>
  <c r="E931" i="4"/>
  <c r="B367" i="6" s="1"/>
  <c r="D931" i="4"/>
  <c r="C367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308" i="6" s="1"/>
  <c r="D926" i="4"/>
  <c r="C308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412" i="6" s="1"/>
  <c r="D921" i="4"/>
  <c r="C412" i="6" s="1"/>
  <c r="G920" i="4"/>
  <c r="E920" i="4"/>
  <c r="B176" i="7" s="1"/>
  <c r="D920" i="4"/>
  <c r="C176" i="7" s="1"/>
  <c r="G919" i="4"/>
  <c r="E919" i="4"/>
  <c r="B123" i="6" s="1"/>
  <c r="D919" i="4"/>
  <c r="C123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6" i="6" s="1"/>
  <c r="D914" i="4"/>
  <c r="C656" i="6" s="1"/>
  <c r="G913" i="4"/>
  <c r="E913" i="4"/>
  <c r="B717" i="6" s="1"/>
  <c r="D913" i="4"/>
  <c r="C717" i="6" s="1"/>
  <c r="G912" i="4"/>
  <c r="E912" i="4"/>
  <c r="B572" i="6" s="1"/>
  <c r="D912" i="4"/>
  <c r="C572" i="6" s="1"/>
  <c r="G911" i="4"/>
  <c r="E911" i="4"/>
  <c r="B317" i="6" s="1"/>
  <c r="D911" i="4"/>
  <c r="C317" i="6" s="1"/>
  <c r="G910" i="4"/>
  <c r="E910" i="4"/>
  <c r="B435" i="6" s="1"/>
  <c r="D910" i="4"/>
  <c r="C435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366" i="6" s="1"/>
  <c r="D907" i="4"/>
  <c r="C366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436" i="6" s="1"/>
  <c r="D903" i="4"/>
  <c r="C436" i="6" s="1"/>
  <c r="G902" i="4"/>
  <c r="E902" i="4"/>
  <c r="B448" i="6" s="1"/>
  <c r="D902" i="4"/>
  <c r="C448" i="6" s="1"/>
  <c r="G901" i="4"/>
  <c r="E901" i="4"/>
  <c r="B216" i="6" s="1"/>
  <c r="D901" i="4"/>
  <c r="C216" i="6" s="1"/>
  <c r="G900" i="4"/>
  <c r="E900" i="4"/>
  <c r="B294" i="6" s="1"/>
  <c r="D900" i="4"/>
  <c r="C294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77" i="6" s="1"/>
  <c r="D897" i="4"/>
  <c r="C77" i="6" s="1"/>
  <c r="G896" i="4"/>
  <c r="E896" i="4"/>
  <c r="B571" i="6" s="1"/>
  <c r="D896" i="4"/>
  <c r="C571" i="6" s="1"/>
  <c r="G895" i="4"/>
  <c r="E895" i="4"/>
  <c r="B655" i="6" s="1"/>
  <c r="D895" i="4"/>
  <c r="C655" i="6" s="1"/>
  <c r="G894" i="4"/>
  <c r="E894" i="4"/>
  <c r="B144" i="6" s="1"/>
  <c r="D894" i="4"/>
  <c r="C144" i="6" s="1"/>
  <c r="G893" i="4"/>
  <c r="E893" i="4"/>
  <c r="B546" i="7" s="1"/>
  <c r="D893" i="4"/>
  <c r="C546" i="7" s="1"/>
  <c r="G892" i="4"/>
  <c r="E892" i="4"/>
  <c r="B716" i="6" s="1"/>
  <c r="D892" i="4"/>
  <c r="C716" i="6" s="1"/>
  <c r="G891" i="4"/>
  <c r="E891" i="4"/>
  <c r="B121" i="6" s="1"/>
  <c r="D891" i="4"/>
  <c r="C121" i="6" s="1"/>
  <c r="G890" i="4"/>
  <c r="E890" i="4"/>
  <c r="B388" i="6" s="1"/>
  <c r="D890" i="4"/>
  <c r="C388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207" i="6" s="1"/>
  <c r="D887" i="4"/>
  <c r="C207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105" i="6" s="1"/>
  <c r="D884" i="4"/>
  <c r="C105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54" i="6" s="1"/>
  <c r="D880" i="4"/>
  <c r="C154" i="6" s="1"/>
  <c r="G879" i="4"/>
  <c r="E879" i="4"/>
  <c r="B148" i="7" s="1"/>
  <c r="D879" i="4"/>
  <c r="C148" i="7" s="1"/>
  <c r="G878" i="4"/>
  <c r="E878" i="4"/>
  <c r="B94" i="6" s="1"/>
  <c r="D878" i="4"/>
  <c r="C94" i="6" s="1"/>
  <c r="G877" i="4"/>
  <c r="E877" i="4"/>
  <c r="B259" i="7" s="1"/>
  <c r="D877" i="4"/>
  <c r="C259" i="7" s="1"/>
  <c r="G876" i="4"/>
  <c r="E876" i="4"/>
  <c r="B42" i="6" s="1"/>
  <c r="D876" i="4"/>
  <c r="C42" i="6" s="1"/>
  <c r="G875" i="4"/>
  <c r="E875" i="4"/>
  <c r="B654" i="6" s="1"/>
  <c r="D875" i="4"/>
  <c r="C654" i="6" s="1"/>
  <c r="G874" i="4"/>
  <c r="E874" i="4"/>
  <c r="B229" i="6" s="1"/>
  <c r="D874" i="4"/>
  <c r="C229" i="6" s="1"/>
  <c r="G873" i="4"/>
  <c r="E873" i="4"/>
  <c r="B715" i="6" s="1"/>
  <c r="D873" i="4"/>
  <c r="C715" i="6" s="1"/>
  <c r="G872" i="4"/>
  <c r="E872" i="4"/>
  <c r="B691" i="6" s="1"/>
  <c r="D872" i="4"/>
  <c r="C691" i="6" s="1"/>
  <c r="G871" i="4"/>
  <c r="E871" i="4"/>
  <c r="B136" i="6" s="1"/>
  <c r="D871" i="4"/>
  <c r="C136" i="6" s="1"/>
  <c r="G870" i="4"/>
  <c r="E870" i="4"/>
  <c r="B182" i="7" s="1"/>
  <c r="D870" i="4"/>
  <c r="C182" i="7" s="1"/>
  <c r="G869" i="4"/>
  <c r="E869" i="4"/>
  <c r="B431" i="6" s="1"/>
  <c r="D869" i="4"/>
  <c r="C431" i="6" s="1"/>
  <c r="G868" i="4"/>
  <c r="E868" i="4"/>
  <c r="B714" i="6" s="1"/>
  <c r="D868" i="4"/>
  <c r="C714" i="6" s="1"/>
  <c r="G867" i="4"/>
  <c r="E867" i="4"/>
  <c r="B89" i="7" s="1"/>
  <c r="D867" i="4"/>
  <c r="C89" i="7" s="1"/>
  <c r="G866" i="4"/>
  <c r="E866" i="4"/>
  <c r="B365" i="6" s="1"/>
  <c r="D866" i="4"/>
  <c r="C365" i="6" s="1"/>
  <c r="G865" i="4"/>
  <c r="E865" i="4"/>
  <c r="B281" i="7" s="1"/>
  <c r="D865" i="4"/>
  <c r="C281" i="7" s="1"/>
  <c r="G864" i="4"/>
  <c r="E864" i="4"/>
  <c r="B114" i="6" s="1"/>
  <c r="D864" i="4"/>
  <c r="C114" i="6" s="1"/>
  <c r="G863" i="4"/>
  <c r="E863" i="4"/>
  <c r="B653" i="6" s="1"/>
  <c r="D863" i="4"/>
  <c r="C653" i="6" s="1"/>
  <c r="G862" i="4"/>
  <c r="E862" i="4"/>
  <c r="B95" i="6" s="1"/>
  <c r="D862" i="4"/>
  <c r="C95" i="6" s="1"/>
  <c r="G861" i="4"/>
  <c r="E861" i="4"/>
  <c r="B364" i="6" s="1"/>
  <c r="D861" i="4"/>
  <c r="C364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597" i="6" s="1"/>
  <c r="D854" i="4"/>
  <c r="C597" i="6" s="1"/>
  <c r="G853" i="4"/>
  <c r="E853" i="4"/>
  <c r="B539" i="7" s="1"/>
  <c r="D853" i="4"/>
  <c r="C539" i="7" s="1"/>
  <c r="G852" i="4"/>
  <c r="E852" i="4"/>
  <c r="B169" i="6" s="1"/>
  <c r="D852" i="4"/>
  <c r="C169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513" i="6" s="1"/>
  <c r="D849" i="4"/>
  <c r="C513" i="6" s="1"/>
  <c r="G848" i="4"/>
  <c r="E848" i="4"/>
  <c r="B538" i="7" s="1"/>
  <c r="D848" i="4"/>
  <c r="C538" i="7" s="1"/>
  <c r="G847" i="4"/>
  <c r="E847" i="4"/>
  <c r="B254" i="6" s="1"/>
  <c r="D847" i="4"/>
  <c r="C254" i="6" s="1"/>
  <c r="G846" i="4"/>
  <c r="E846" i="4"/>
  <c r="B70" i="6" s="1"/>
  <c r="D846" i="4"/>
  <c r="C70" i="6" s="1"/>
  <c r="G845" i="4"/>
  <c r="E845" i="4"/>
  <c r="B652" i="6" s="1"/>
  <c r="D845" i="4"/>
  <c r="C652" i="6" s="1"/>
  <c r="G844" i="4"/>
  <c r="E844" i="4"/>
  <c r="B570" i="6" s="1"/>
  <c r="D844" i="4"/>
  <c r="C570" i="6" s="1"/>
  <c r="G843" i="4"/>
  <c r="E843" i="4"/>
  <c r="B183" i="6" s="1"/>
  <c r="D843" i="4"/>
  <c r="C18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500" i="6" s="1"/>
  <c r="D839" i="4"/>
  <c r="C50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443" i="6" s="1"/>
  <c r="D835" i="4"/>
  <c r="C443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51" i="6" s="1"/>
  <c r="D832" i="4"/>
  <c r="C651" i="6" s="1"/>
  <c r="G831" i="4"/>
  <c r="E831" i="4"/>
  <c r="B268" i="6" s="1"/>
  <c r="D831" i="4"/>
  <c r="C268" i="6" s="1"/>
  <c r="G830" i="4"/>
  <c r="E830" i="4"/>
  <c r="B46" i="7" s="1"/>
  <c r="D830" i="4"/>
  <c r="C46" i="7" s="1"/>
  <c r="G829" i="4"/>
  <c r="E829" i="4"/>
  <c r="B499" i="6" s="1"/>
  <c r="D829" i="4"/>
  <c r="C499" i="6" s="1"/>
  <c r="G828" i="4"/>
  <c r="E828" i="4"/>
  <c r="B535" i="7" s="1"/>
  <c r="D828" i="4"/>
  <c r="C535" i="7" s="1"/>
  <c r="G827" i="4"/>
  <c r="E827" i="4"/>
  <c r="B220" i="6" s="1"/>
  <c r="D827" i="4"/>
  <c r="C220" i="6" s="1"/>
  <c r="G826" i="4"/>
  <c r="E826" i="4"/>
  <c r="B92" i="7" s="1"/>
  <c r="D826" i="4"/>
  <c r="C92" i="7" s="1"/>
  <c r="G825" i="4"/>
  <c r="E825" i="4"/>
  <c r="B475" i="6" s="1"/>
  <c r="D825" i="4"/>
  <c r="C475" i="6" s="1"/>
  <c r="G824" i="4"/>
  <c r="E824" i="4"/>
  <c r="B534" i="7" s="1"/>
  <c r="D824" i="4"/>
  <c r="C534" i="7" s="1"/>
  <c r="G823" i="4"/>
  <c r="E823" i="4"/>
  <c r="B650" i="6" s="1"/>
  <c r="D823" i="4"/>
  <c r="C650" i="6" s="1"/>
  <c r="G822" i="4"/>
  <c r="E822" i="4"/>
  <c r="B7" i="6" s="1"/>
  <c r="D822" i="4"/>
  <c r="C7" i="6" s="1"/>
  <c r="G821" i="4"/>
  <c r="E821" i="4"/>
  <c r="B539" i="6" s="1"/>
  <c r="D821" i="4"/>
  <c r="C539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28" i="6" s="1"/>
  <c r="D817" i="4"/>
  <c r="C28" i="6" s="1"/>
  <c r="G816" i="4"/>
  <c r="E816" i="4"/>
  <c r="B498" i="6" s="1"/>
  <c r="D816" i="4"/>
  <c r="C498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538" i="6" s="1"/>
  <c r="D813" i="4"/>
  <c r="C538" i="6" s="1"/>
  <c r="G812" i="4"/>
  <c r="E812" i="4"/>
  <c r="B548" i="6" s="1"/>
  <c r="D812" i="4"/>
  <c r="C548" i="6" s="1"/>
  <c r="G811" i="4"/>
  <c r="E811" i="4"/>
  <c r="B400" i="6" s="1"/>
  <c r="D811" i="4"/>
  <c r="C400" i="6" s="1"/>
  <c r="G810" i="4"/>
  <c r="E810" i="4"/>
  <c r="B649" i="6" s="1"/>
  <c r="D810" i="4"/>
  <c r="C649" i="6" s="1"/>
  <c r="G809" i="4"/>
  <c r="E809" i="4"/>
  <c r="B261" i="7" s="1"/>
  <c r="D809" i="4"/>
  <c r="C261" i="7" s="1"/>
  <c r="G808" i="4"/>
  <c r="E808" i="4"/>
  <c r="B55" i="6" s="1"/>
  <c r="D808" i="4"/>
  <c r="C55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512" i="6" s="1"/>
  <c r="D804" i="4"/>
  <c r="C512" i="6" s="1"/>
  <c r="G803" i="4"/>
  <c r="E803" i="4"/>
  <c r="B648" i="6" s="1"/>
  <c r="D803" i="4"/>
  <c r="C648" i="6" s="1"/>
  <c r="G802" i="4"/>
  <c r="E802" i="4"/>
  <c r="B531" i="7" s="1"/>
  <c r="D802" i="4"/>
  <c r="C531" i="7" s="1"/>
  <c r="G801" i="4"/>
  <c r="E801" i="4"/>
  <c r="B325" i="6" s="1"/>
  <c r="D801" i="4"/>
  <c r="C325" i="6" s="1"/>
  <c r="G800" i="4"/>
  <c r="E800" i="4"/>
  <c r="B647" i="6" s="1"/>
  <c r="D800" i="4"/>
  <c r="C647" i="6" s="1"/>
  <c r="G799" i="4"/>
  <c r="E799" i="4"/>
  <c r="B646" i="6" s="1"/>
  <c r="D799" i="4"/>
  <c r="C646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17" i="6" s="1"/>
  <c r="D796" i="4"/>
  <c r="C17" i="6" s="1"/>
  <c r="G795" i="4"/>
  <c r="E795" i="4"/>
  <c r="B33" i="6" s="1"/>
  <c r="D795" i="4"/>
  <c r="C33" i="6" s="1"/>
  <c r="G794" i="4"/>
  <c r="E794" i="4"/>
  <c r="B389" i="7" s="1"/>
  <c r="D794" i="4"/>
  <c r="C389" i="7" s="1"/>
  <c r="G793" i="4"/>
  <c r="E793" i="4"/>
  <c r="B645" i="6" s="1"/>
  <c r="D793" i="4"/>
  <c r="C645" i="6" s="1"/>
  <c r="G792" i="4"/>
  <c r="E792" i="4"/>
  <c r="B363" i="6" s="1"/>
  <c r="D792" i="4"/>
  <c r="C363" i="6" s="1"/>
  <c r="G791" i="4"/>
  <c r="E791" i="4"/>
  <c r="B130" i="6" s="1"/>
  <c r="D791" i="4"/>
  <c r="C130" i="6" s="1"/>
  <c r="G790" i="4"/>
  <c r="E790" i="4"/>
  <c r="B78" i="6" s="1"/>
  <c r="D790" i="4"/>
  <c r="C78" i="6" s="1"/>
  <c r="G789" i="4"/>
  <c r="E789" i="4"/>
  <c r="B644" i="6" s="1"/>
  <c r="D789" i="4"/>
  <c r="C644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76" i="6" s="1"/>
  <c r="D785" i="4"/>
  <c r="C76" i="6" s="1"/>
  <c r="G784" i="4"/>
  <c r="E784" i="4"/>
  <c r="B649" i="7" s="1"/>
  <c r="D784" i="4"/>
  <c r="C649" i="7" s="1"/>
  <c r="G783" i="4"/>
  <c r="E783" i="4"/>
  <c r="B362" i="6" s="1"/>
  <c r="D783" i="4"/>
  <c r="C362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25" i="6" s="1"/>
  <c r="D778" i="4"/>
  <c r="C125" i="6" s="1"/>
  <c r="G777" i="4"/>
  <c r="E777" i="4"/>
  <c r="B290" i="6" s="1"/>
  <c r="D777" i="4"/>
  <c r="C290" i="6" s="1"/>
  <c r="G776" i="4"/>
  <c r="E776" i="4"/>
  <c r="B527" i="7" s="1"/>
  <c r="D776" i="4"/>
  <c r="C527" i="7" s="1"/>
  <c r="G775" i="4"/>
  <c r="E775" i="4"/>
  <c r="B269" i="6" s="1"/>
  <c r="D775" i="4"/>
  <c r="C269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43" i="6" s="1"/>
  <c r="D772" i="4"/>
  <c r="C643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102" i="6" s="1"/>
  <c r="D769" i="4"/>
  <c r="C102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713" i="6" s="1"/>
  <c r="D764" i="4"/>
  <c r="C713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329" i="6" s="1"/>
  <c r="D760" i="4"/>
  <c r="C329" i="6" s="1"/>
  <c r="G759" i="4"/>
  <c r="E759" i="4"/>
  <c r="B61" i="6" s="1"/>
  <c r="D759" i="4"/>
  <c r="C61" i="6" s="1"/>
  <c r="G758" i="4"/>
  <c r="E758" i="4"/>
  <c r="B165" i="6" s="1"/>
  <c r="D758" i="4"/>
  <c r="C165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79" i="6" s="1"/>
  <c r="D754" i="4"/>
  <c r="C279" i="6" s="1"/>
  <c r="G753" i="4"/>
  <c r="E753" i="4"/>
  <c r="B521" i="7" s="1"/>
  <c r="D753" i="4"/>
  <c r="C521" i="7" s="1"/>
  <c r="G752" i="4"/>
  <c r="E752" i="4"/>
  <c r="B537" i="6" s="1"/>
  <c r="D752" i="4"/>
  <c r="C537" i="6" s="1"/>
  <c r="G751" i="4"/>
  <c r="E751" i="4"/>
  <c r="B310" i="7" s="1"/>
  <c r="D751" i="4"/>
  <c r="C310" i="7" s="1"/>
  <c r="G750" i="4"/>
  <c r="E750" i="4"/>
  <c r="B553" i="6" s="1"/>
  <c r="D750" i="4"/>
  <c r="C553" i="6" s="1"/>
  <c r="G749" i="4"/>
  <c r="E749" i="4"/>
  <c r="B48" i="6" s="1"/>
  <c r="D749" i="4"/>
  <c r="C48" i="6" s="1"/>
  <c r="G748" i="4"/>
  <c r="E748" i="4"/>
  <c r="B135" i="6" s="1"/>
  <c r="D748" i="4"/>
  <c r="C135" i="6" s="1"/>
  <c r="G747" i="4"/>
  <c r="E747" i="4"/>
  <c r="B455" i="6" s="1"/>
  <c r="D747" i="4"/>
  <c r="C455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296" i="6" s="1"/>
  <c r="D742" i="4"/>
  <c r="C296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42" i="6" s="1"/>
  <c r="D734" i="4"/>
  <c r="C642" i="6" s="1"/>
  <c r="G733" i="4"/>
  <c r="E733" i="4"/>
  <c r="B646" i="7" s="1"/>
  <c r="D733" i="4"/>
  <c r="C646" i="7" s="1"/>
  <c r="G732" i="4"/>
  <c r="E732" i="4"/>
  <c r="B712" i="6" s="1"/>
  <c r="D732" i="4"/>
  <c r="C712" i="6" s="1"/>
  <c r="G731" i="4"/>
  <c r="E731" i="4"/>
  <c r="B641" i="6" s="1"/>
  <c r="D731" i="4"/>
  <c r="C641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312" i="6" s="1"/>
  <c r="D727" i="4"/>
  <c r="C312" i="6" s="1"/>
  <c r="G726" i="4"/>
  <c r="E726" i="4"/>
  <c r="B177" i="6" s="1"/>
  <c r="D726" i="4"/>
  <c r="C177" i="6" s="1"/>
  <c r="G725" i="4"/>
  <c r="E725" i="4"/>
  <c r="B478" i="6" s="1"/>
  <c r="D725" i="4"/>
  <c r="C478" i="6" s="1"/>
  <c r="G724" i="4"/>
  <c r="E724" i="4"/>
  <c r="B90" i="7" s="1"/>
  <c r="D724" i="4"/>
  <c r="C90" i="7" s="1"/>
  <c r="G723" i="4"/>
  <c r="E723" i="4"/>
  <c r="B497" i="6" s="1"/>
  <c r="D723" i="4"/>
  <c r="C497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61" i="6" s="1"/>
  <c r="D718" i="4"/>
  <c r="C161" i="6" s="1"/>
  <c r="G717" i="4"/>
  <c r="E717" i="4"/>
  <c r="B442" i="6" s="1"/>
  <c r="D717" i="4"/>
  <c r="C442" i="6" s="1"/>
  <c r="G716" i="4"/>
  <c r="E716" i="4"/>
  <c r="B78" i="7" s="1"/>
  <c r="D716" i="4"/>
  <c r="C78" i="7" s="1"/>
  <c r="G715" i="4"/>
  <c r="E715" i="4"/>
  <c r="B439" i="6" s="1"/>
  <c r="D715" i="4"/>
  <c r="C439" i="6" s="1"/>
  <c r="G714" i="4"/>
  <c r="E714" i="4"/>
  <c r="B58" i="6" s="1"/>
  <c r="D714" i="4"/>
  <c r="C58" i="6" s="1"/>
  <c r="G713" i="4"/>
  <c r="E713" i="4"/>
  <c r="B640" i="6" s="1"/>
  <c r="D713" i="4"/>
  <c r="C640" i="6" s="1"/>
  <c r="G712" i="4"/>
  <c r="E712" i="4"/>
  <c r="B516" i="7" s="1"/>
  <c r="D712" i="4"/>
  <c r="C516" i="7" s="1"/>
  <c r="G711" i="4"/>
  <c r="E711" i="4"/>
  <c r="B639" i="6" s="1"/>
  <c r="D711" i="4"/>
  <c r="C639" i="6" s="1"/>
  <c r="G710" i="4"/>
  <c r="E710" i="4"/>
  <c r="B419" i="6" s="1"/>
  <c r="D710" i="4"/>
  <c r="C419" i="6" s="1"/>
  <c r="G709" i="4"/>
  <c r="E709" i="4"/>
  <c r="B361" i="6" s="1"/>
  <c r="D709" i="4"/>
  <c r="C361" i="6" s="1"/>
  <c r="G708" i="4"/>
  <c r="E708" i="4"/>
  <c r="B342" i="6" s="1"/>
  <c r="D708" i="4"/>
  <c r="C342" i="6" s="1"/>
  <c r="G707" i="4"/>
  <c r="E707" i="4"/>
  <c r="B283" i="6" s="1"/>
  <c r="D707" i="4"/>
  <c r="C283" i="6" s="1"/>
  <c r="G706" i="4"/>
  <c r="E706" i="4"/>
  <c r="B711" i="6" s="1"/>
  <c r="D706" i="4"/>
  <c r="C711" i="6" s="1"/>
  <c r="G705" i="4"/>
  <c r="E705" i="4"/>
  <c r="B496" i="6" s="1"/>
  <c r="D705" i="4"/>
  <c r="C496" i="6" s="1"/>
  <c r="G704" i="4"/>
  <c r="E704" i="4"/>
  <c r="B214" i="6" s="1"/>
  <c r="D704" i="4"/>
  <c r="C214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302" i="6" s="1"/>
  <c r="D699" i="4"/>
  <c r="C302" i="6" s="1"/>
  <c r="G698" i="4"/>
  <c r="E698" i="4"/>
  <c r="B288" i="6" s="1"/>
  <c r="D698" i="4"/>
  <c r="C288" i="6" s="1"/>
  <c r="G697" i="4"/>
  <c r="E697" i="4"/>
  <c r="B414" i="6" s="1"/>
  <c r="D697" i="4"/>
  <c r="C414" i="6" s="1"/>
  <c r="G696" i="4"/>
  <c r="E696" i="4"/>
  <c r="B710" i="6" s="1"/>
  <c r="D696" i="4"/>
  <c r="C710" i="6" s="1"/>
  <c r="G695" i="4"/>
  <c r="E695" i="4"/>
  <c r="B360" i="6" s="1"/>
  <c r="D695" i="4"/>
  <c r="C360" i="6" s="1"/>
  <c r="G694" i="4"/>
  <c r="E694" i="4"/>
  <c r="B638" i="6" s="1"/>
  <c r="D694" i="4"/>
  <c r="C638" i="6" s="1"/>
  <c r="G693" i="4"/>
  <c r="E693" i="4"/>
  <c r="B495" i="6" s="1"/>
  <c r="D693" i="4"/>
  <c r="C495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494" i="6" s="1"/>
  <c r="D690" i="4"/>
  <c r="C494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1" i="6" s="1"/>
  <c r="D686" i="4"/>
  <c r="C81" i="6" s="1"/>
  <c r="G685" i="4"/>
  <c r="E685" i="4"/>
  <c r="B334" i="7" s="1"/>
  <c r="D685" i="4"/>
  <c r="C334" i="7" s="1"/>
  <c r="G684" i="4"/>
  <c r="E684" i="4"/>
  <c r="B54" i="6" s="1"/>
  <c r="D684" i="4"/>
  <c r="C54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67" i="6" s="1"/>
  <c r="D681" i="4"/>
  <c r="C167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536" i="6" s="1"/>
  <c r="D678" i="4"/>
  <c r="C536" i="6" s="1"/>
  <c r="G677" i="4"/>
  <c r="E677" i="4"/>
  <c r="B24" i="7" s="1"/>
  <c r="D677" i="4"/>
  <c r="C24" i="7" s="1"/>
  <c r="G676" i="4"/>
  <c r="E676" i="4"/>
  <c r="B535" i="6" s="1"/>
  <c r="D676" i="4"/>
  <c r="C535" i="6" s="1"/>
  <c r="G675" i="4"/>
  <c r="E675" i="4"/>
  <c r="B512" i="7" s="1"/>
  <c r="D675" i="4"/>
  <c r="C512" i="7" s="1"/>
  <c r="G674" i="4"/>
  <c r="E674" i="4"/>
  <c r="B163" i="6" s="1"/>
  <c r="D674" i="4"/>
  <c r="C163" i="6" s="1"/>
  <c r="G673" i="4"/>
  <c r="E673" i="4"/>
  <c r="B344" i="6" s="1"/>
  <c r="D673" i="4"/>
  <c r="C344" i="6" s="1"/>
  <c r="G672" i="4"/>
  <c r="E672" i="4"/>
  <c r="B91" i="6" s="1"/>
  <c r="D672" i="4"/>
  <c r="C91" i="6" s="1"/>
  <c r="G671" i="4"/>
  <c r="E671" i="4"/>
  <c r="B162" i="7" s="1"/>
  <c r="D671" i="4"/>
  <c r="C162" i="7" s="1"/>
  <c r="G670" i="4"/>
  <c r="E670" i="4"/>
  <c r="B709" i="6" s="1"/>
  <c r="D670" i="4"/>
  <c r="C709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37" i="6" s="1"/>
  <c r="D667" i="4"/>
  <c r="C637" i="6" s="1"/>
  <c r="G666" i="4"/>
  <c r="E666" i="4"/>
  <c r="B38" i="7" s="1"/>
  <c r="D666" i="4"/>
  <c r="C38" i="7" s="1"/>
  <c r="G665" i="4"/>
  <c r="E665" i="4"/>
  <c r="B534" i="6" s="1"/>
  <c r="D665" i="4"/>
  <c r="C534" i="6" s="1"/>
  <c r="G664" i="4"/>
  <c r="E664" i="4"/>
  <c r="B511" i="7" s="1"/>
  <c r="D664" i="4"/>
  <c r="C511" i="7" s="1"/>
  <c r="G663" i="4"/>
  <c r="E663" i="4"/>
  <c r="B636" i="6" s="1"/>
  <c r="D663" i="4"/>
  <c r="C636" i="6" s="1"/>
  <c r="G662" i="4"/>
  <c r="E662" i="4"/>
  <c r="B493" i="6" s="1"/>
  <c r="D662" i="4"/>
  <c r="C493" i="6" s="1"/>
  <c r="G661" i="4"/>
  <c r="E661" i="4"/>
  <c r="B510" i="7" s="1"/>
  <c r="D661" i="4"/>
  <c r="C510" i="7" s="1"/>
  <c r="G660" i="4"/>
  <c r="E660" i="4"/>
  <c r="B199" i="6" s="1"/>
  <c r="D660" i="4"/>
  <c r="C199" i="6" s="1"/>
  <c r="G659" i="4"/>
  <c r="E659" i="4"/>
  <c r="B511" i="6" s="1"/>
  <c r="D659" i="4"/>
  <c r="C511" i="6" s="1"/>
  <c r="G658" i="4"/>
  <c r="E658" i="4"/>
  <c r="B262" i="6" s="1"/>
  <c r="D658" i="4"/>
  <c r="C262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550" i="6" s="1"/>
  <c r="D655" i="4"/>
  <c r="C550" i="6" s="1"/>
  <c r="G654" i="4"/>
  <c r="E654" i="4"/>
  <c r="B247" i="6" s="1"/>
  <c r="D654" i="4"/>
  <c r="C247" i="6" s="1"/>
  <c r="G653" i="4"/>
  <c r="E653" i="4"/>
  <c r="B708" i="6" s="1"/>
  <c r="D653" i="4"/>
  <c r="C708" i="6" s="1"/>
  <c r="G652" i="4"/>
  <c r="E652" i="4"/>
  <c r="B635" i="6" s="1"/>
  <c r="D652" i="4"/>
  <c r="C635" i="6" s="1"/>
  <c r="G651" i="4"/>
  <c r="E651" i="4"/>
  <c r="B52" i="6" s="1"/>
  <c r="D651" i="4"/>
  <c r="C52" i="6" s="1"/>
  <c r="G650" i="4"/>
  <c r="E650" i="4"/>
  <c r="B508" i="7" s="1"/>
  <c r="D650" i="4"/>
  <c r="C508" i="7" s="1"/>
  <c r="G649" i="4"/>
  <c r="E649" i="4"/>
  <c r="B359" i="6" s="1"/>
  <c r="D649" i="4"/>
  <c r="C359" i="6" s="1"/>
  <c r="G648" i="4"/>
  <c r="E648" i="4"/>
  <c r="B454" i="6" s="1"/>
  <c r="D648" i="4"/>
  <c r="C454" i="6" s="1"/>
  <c r="G647" i="4"/>
  <c r="E647" i="4"/>
  <c r="B492" i="6" s="1"/>
  <c r="D647" i="4"/>
  <c r="C492" i="6" s="1"/>
  <c r="G646" i="4"/>
  <c r="E646" i="4"/>
  <c r="B304" i="6" s="1"/>
  <c r="D646" i="4"/>
  <c r="C30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634" i="6" s="1"/>
  <c r="D642" i="4"/>
  <c r="C634" i="6" s="1"/>
  <c r="G641" i="4"/>
  <c r="E641" i="4"/>
  <c r="B491" i="6" s="1"/>
  <c r="D641" i="4"/>
  <c r="C491" i="6" s="1"/>
  <c r="G640" i="4"/>
  <c r="E640" i="4"/>
  <c r="B330" i="6" s="1"/>
  <c r="D640" i="4"/>
  <c r="C330" i="6" s="1"/>
  <c r="G639" i="4"/>
  <c r="E639" i="4"/>
  <c r="B179" i="7" s="1"/>
  <c r="D639" i="4"/>
  <c r="C179" i="7" s="1"/>
  <c r="G638" i="4"/>
  <c r="E638" i="4"/>
  <c r="B358" i="6" s="1"/>
  <c r="D638" i="4"/>
  <c r="C358" i="6" s="1"/>
  <c r="G637" i="4"/>
  <c r="E637" i="4"/>
  <c r="B569" i="6" s="1"/>
  <c r="D637" i="4"/>
  <c r="C569" i="6" s="1"/>
  <c r="G636" i="4"/>
  <c r="E636" i="4"/>
  <c r="B223" i="7" s="1"/>
  <c r="D636" i="4"/>
  <c r="C223" i="7" s="1"/>
  <c r="G635" i="4"/>
  <c r="E635" i="4"/>
  <c r="B119" i="6" s="1"/>
  <c r="D635" i="4"/>
  <c r="C119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98" i="6" s="1"/>
  <c r="D631" i="4"/>
  <c r="C198" i="6" s="1"/>
  <c r="G630" i="4"/>
  <c r="E630" i="4"/>
  <c r="B236" i="6" s="1"/>
  <c r="D630" i="4"/>
  <c r="C236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68" i="6" s="1"/>
  <c r="D627" i="4"/>
  <c r="C568" i="6" s="1"/>
  <c r="G626" i="4"/>
  <c r="E626" i="4"/>
  <c r="B490" i="6" s="1"/>
  <c r="D626" i="4"/>
  <c r="C490" i="6" s="1"/>
  <c r="G625" i="4"/>
  <c r="E625" i="4"/>
  <c r="B567" i="6" s="1"/>
  <c r="D625" i="4"/>
  <c r="C567" i="6" s="1"/>
  <c r="G624" i="4"/>
  <c r="E624" i="4"/>
  <c r="B295" i="7" s="1"/>
  <c r="D624" i="4"/>
  <c r="C295" i="7" s="1"/>
  <c r="G623" i="4"/>
  <c r="E623" i="4"/>
  <c r="B596" i="6" s="1"/>
  <c r="D623" i="4"/>
  <c r="C596" i="6" s="1"/>
  <c r="G622" i="4"/>
  <c r="E622" i="4"/>
  <c r="B633" i="6" s="1"/>
  <c r="D622" i="4"/>
  <c r="C633" i="6" s="1"/>
  <c r="G621" i="4"/>
  <c r="E621" i="4"/>
  <c r="B133" i="6" s="1"/>
  <c r="D621" i="4"/>
  <c r="C133" i="6" s="1"/>
  <c r="G620" i="4"/>
  <c r="E620" i="4"/>
  <c r="B391" i="6" s="1"/>
  <c r="D620" i="4"/>
  <c r="C391" i="6" s="1"/>
  <c r="G619" i="4"/>
  <c r="E619" i="4"/>
  <c r="B510" i="6" s="1"/>
  <c r="D619" i="4"/>
  <c r="C510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408" i="6" s="1"/>
  <c r="D616" i="4"/>
  <c r="C408" i="6" s="1"/>
  <c r="G615" i="4"/>
  <c r="E615" i="4"/>
  <c r="B707" i="6" s="1"/>
  <c r="D615" i="4"/>
  <c r="C707" i="6" s="1"/>
  <c r="G614" i="4"/>
  <c r="E614" i="4"/>
  <c r="B213" i="6" s="1"/>
  <c r="D614" i="4"/>
  <c r="C213" i="6" s="1"/>
  <c r="G613" i="4"/>
  <c r="E613" i="4"/>
  <c r="D613" i="4"/>
  <c r="G612" i="4"/>
  <c r="E612" i="4"/>
  <c r="D612" i="4"/>
  <c r="G611" i="4"/>
  <c r="E611" i="4"/>
  <c r="B239" i="6" s="1"/>
  <c r="D611" i="4"/>
  <c r="C239" i="6" s="1"/>
  <c r="G610" i="4"/>
  <c r="E610" i="4"/>
  <c r="B506" i="7" s="1"/>
  <c r="D610" i="4"/>
  <c r="C506" i="7" s="1"/>
  <c r="G609" i="4"/>
  <c r="E609" i="4"/>
  <c r="B632" i="6" s="1"/>
  <c r="D609" i="4"/>
  <c r="C632" i="6" s="1"/>
  <c r="G608" i="4"/>
  <c r="E608" i="4"/>
  <c r="B126" i="6" s="1"/>
  <c r="D608" i="4"/>
  <c r="C126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112" i="6" s="1"/>
  <c r="D605" i="4"/>
  <c r="C112" i="6" s="1"/>
  <c r="G604" i="4"/>
  <c r="E604" i="4"/>
  <c r="B219" i="6" s="1"/>
  <c r="D604" i="4"/>
  <c r="C219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33" i="6" s="1"/>
  <c r="D600" i="4"/>
  <c r="C533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631" i="6" s="1"/>
  <c r="D597" i="4"/>
  <c r="C631" i="6" s="1"/>
  <c r="G596" i="4"/>
  <c r="E596" i="4"/>
  <c r="B61" i="7" s="1"/>
  <c r="D596" i="4"/>
  <c r="C61" i="7" s="1"/>
  <c r="G595" i="4"/>
  <c r="E595" i="4"/>
  <c r="B532" i="6" s="1"/>
  <c r="D595" i="4"/>
  <c r="C532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56" i="6" s="1"/>
  <c r="D592" i="4"/>
  <c r="C256" i="6" s="1"/>
  <c r="G591" i="4"/>
  <c r="E591" i="4"/>
  <c r="B165" i="7" s="1"/>
  <c r="D591" i="4"/>
  <c r="C165" i="7" s="1"/>
  <c r="G590" i="4"/>
  <c r="E590" i="4"/>
  <c r="B32" i="6" s="1"/>
  <c r="D590" i="4"/>
  <c r="C32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405" i="6" s="1"/>
  <c r="D587" i="4"/>
  <c r="C405" i="6" s="1"/>
  <c r="G586" i="4"/>
  <c r="E586" i="4"/>
  <c r="B38" i="6" s="1"/>
  <c r="D586" i="4"/>
  <c r="C38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275" i="6" s="1"/>
  <c r="D583" i="4"/>
  <c r="C275" i="6" s="1"/>
  <c r="G582" i="4"/>
  <c r="E582" i="4"/>
  <c r="B642" i="7" s="1"/>
  <c r="D582" i="4"/>
  <c r="C642" i="7" s="1"/>
  <c r="G581" i="4"/>
  <c r="E581" i="4"/>
  <c r="B630" i="6" s="1"/>
  <c r="D581" i="4"/>
  <c r="C630" i="6" s="1"/>
  <c r="G580" i="4"/>
  <c r="E580" i="4"/>
  <c r="B249" i="7" s="1"/>
  <c r="D580" i="4"/>
  <c r="C249" i="7" s="1"/>
  <c r="G579" i="4"/>
  <c r="E579" i="4"/>
  <c r="B629" i="6" s="1"/>
  <c r="D579" i="4"/>
  <c r="C629" i="6" s="1"/>
  <c r="G578" i="4"/>
  <c r="E578" i="4"/>
  <c r="B357" i="6" s="1"/>
  <c r="D578" i="4"/>
  <c r="C357" i="6" s="1"/>
  <c r="G577" i="4"/>
  <c r="E577" i="4"/>
  <c r="B623" i="7" s="1"/>
  <c r="D577" i="4"/>
  <c r="C623" i="7" s="1"/>
  <c r="G576" i="4"/>
  <c r="E576" i="4"/>
  <c r="B124" i="6" s="1"/>
  <c r="D576" i="4"/>
  <c r="C124" i="6" s="1"/>
  <c r="G575" i="4"/>
  <c r="E575" i="4"/>
  <c r="B413" i="6" s="1"/>
  <c r="D575" i="4"/>
  <c r="C413" i="6" s="1"/>
  <c r="G574" i="4"/>
  <c r="E574" i="4"/>
  <c r="B468" i="6" s="1"/>
  <c r="D574" i="4"/>
  <c r="C468" i="6" s="1"/>
  <c r="G573" i="4"/>
  <c r="E573" i="4"/>
  <c r="B35" i="6" s="1"/>
  <c r="D573" i="4"/>
  <c r="C35" i="6" s="1"/>
  <c r="G572" i="4"/>
  <c r="E572" i="4"/>
  <c r="B356" i="6" s="1"/>
  <c r="D572" i="4"/>
  <c r="C356" i="6" s="1"/>
  <c r="G571" i="4"/>
  <c r="E571" i="4"/>
  <c r="B580" i="6" s="1"/>
  <c r="D571" i="4"/>
  <c r="C580" i="6" s="1"/>
  <c r="G570" i="4"/>
  <c r="E570" i="4"/>
  <c r="B218" i="7" s="1"/>
  <c r="D570" i="4"/>
  <c r="C218" i="7" s="1"/>
  <c r="G569" i="4"/>
  <c r="E569" i="4"/>
  <c r="B437" i="6" s="1"/>
  <c r="D569" i="4"/>
  <c r="C437" i="6" s="1"/>
  <c r="G568" i="4"/>
  <c r="E568" i="4"/>
  <c r="B355" i="6" s="1"/>
  <c r="D568" i="4"/>
  <c r="C355" i="6" s="1"/>
  <c r="G567" i="4"/>
  <c r="E567" i="4"/>
  <c r="B566" i="6" s="1"/>
  <c r="D567" i="4"/>
  <c r="C566" i="6" s="1"/>
  <c r="G566" i="4"/>
  <c r="E566" i="4"/>
  <c r="B503" i="7" s="1"/>
  <c r="D566" i="4"/>
  <c r="C503" i="7" s="1"/>
  <c r="G565" i="4"/>
  <c r="E565" i="4"/>
  <c r="B628" i="6" s="1"/>
  <c r="D565" i="4"/>
  <c r="C62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415" i="6" s="1"/>
  <c r="D562" i="4"/>
  <c r="C415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489" i="6" s="1"/>
  <c r="D557" i="4"/>
  <c r="C489" i="6" s="1"/>
  <c r="G556" i="4"/>
  <c r="E556" i="4"/>
  <c r="B105" i="7" s="1"/>
  <c r="D556" i="4"/>
  <c r="C105" i="7" s="1"/>
  <c r="G555" i="4"/>
  <c r="E555" i="4"/>
  <c r="B467" i="6" s="1"/>
  <c r="D555" i="4"/>
  <c r="C467" i="6" s="1"/>
  <c r="G554" i="4"/>
  <c r="E554" i="4"/>
  <c r="B500" i="7" s="1"/>
  <c r="D554" i="4"/>
  <c r="C500" i="7" s="1"/>
  <c r="G553" i="4"/>
  <c r="E553" i="4"/>
  <c r="B232" i="6" s="1"/>
  <c r="D553" i="4"/>
  <c r="C232" i="6" s="1"/>
  <c r="G552" i="4"/>
  <c r="E552" i="4"/>
  <c r="B290" i="7" s="1"/>
  <c r="D552" i="4"/>
  <c r="C290" i="7" s="1"/>
  <c r="G551" i="4"/>
  <c r="E551" i="4"/>
  <c r="B104" i="6" s="1"/>
  <c r="D551" i="4"/>
  <c r="C104" i="6" s="1"/>
  <c r="G550" i="4"/>
  <c r="E550" i="4"/>
  <c r="B627" i="6" s="1"/>
  <c r="D550" i="4"/>
  <c r="C627" i="6" s="1"/>
  <c r="G549" i="4"/>
  <c r="E549" i="4"/>
  <c r="B169" i="7" s="1"/>
  <c r="D549" i="4"/>
  <c r="C169" i="7" s="1"/>
  <c r="G548" i="4"/>
  <c r="E548" i="4"/>
  <c r="B531" i="6" s="1"/>
  <c r="D548" i="4"/>
  <c r="C531" i="6" s="1"/>
  <c r="G547" i="4"/>
  <c r="E547" i="4"/>
  <c r="B318" i="7" s="1"/>
  <c r="D547" i="4"/>
  <c r="C318" i="7" s="1"/>
  <c r="G546" i="4"/>
  <c r="E546" i="4"/>
  <c r="B581" i="6" s="1"/>
  <c r="D546" i="4"/>
  <c r="C581" i="6" s="1"/>
  <c r="G545" i="4"/>
  <c r="E545" i="4"/>
  <c r="B11" i="7" s="1"/>
  <c r="D545" i="4"/>
  <c r="C11" i="7" s="1"/>
  <c r="G544" i="4"/>
  <c r="E544" i="4"/>
  <c r="B407" i="6" s="1"/>
  <c r="D544" i="4"/>
  <c r="C407" i="6" s="1"/>
  <c r="G543" i="4"/>
  <c r="E543" i="4"/>
  <c r="B395" i="7" s="1"/>
  <c r="D543" i="4"/>
  <c r="C395" i="7" s="1"/>
  <c r="G542" i="4"/>
  <c r="E542" i="4"/>
  <c r="B98" i="6" s="1"/>
  <c r="D542" i="4"/>
  <c r="C98" i="6" s="1"/>
  <c r="G541" i="4"/>
  <c r="E541" i="4"/>
  <c r="B622" i="7" s="1"/>
  <c r="D541" i="4"/>
  <c r="C622" i="7" s="1"/>
  <c r="G540" i="4"/>
  <c r="E540" i="4"/>
  <c r="B31" i="6" s="1"/>
  <c r="D540" i="4"/>
  <c r="C31" i="6" s="1"/>
  <c r="G539" i="4"/>
  <c r="E539" i="4"/>
  <c r="B111" i="7" s="1"/>
  <c r="D539" i="4"/>
  <c r="C111" i="7" s="1"/>
  <c r="G538" i="4"/>
  <c r="E538" i="4"/>
  <c r="B159" i="6" s="1"/>
  <c r="D538" i="4"/>
  <c r="C159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63" i="6" s="1"/>
  <c r="D532" i="4"/>
  <c r="C463" i="6" s="1"/>
  <c r="G531" i="4"/>
  <c r="E531" i="4"/>
  <c r="B354" i="6" s="1"/>
  <c r="D531" i="4"/>
  <c r="C35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56" i="6" s="1"/>
  <c r="D528" i="4"/>
  <c r="C156" i="6" s="1"/>
  <c r="G527" i="4"/>
  <c r="E527" i="4"/>
  <c r="B49" i="6" s="1"/>
  <c r="D527" i="4"/>
  <c r="C49" i="6" s="1"/>
  <c r="G526" i="4"/>
  <c r="E526" i="4"/>
  <c r="B19" i="7" s="1"/>
  <c r="D526" i="4"/>
  <c r="C19" i="7" s="1"/>
  <c r="G525" i="4"/>
  <c r="E525" i="4"/>
  <c r="B530" i="6" s="1"/>
  <c r="D525" i="4"/>
  <c r="C530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83" i="6" s="1"/>
  <c r="D522" i="4"/>
  <c r="C383" i="6" s="1"/>
  <c r="G521" i="4"/>
  <c r="E521" i="4"/>
  <c r="B565" i="6" s="1"/>
  <c r="D521" i="4"/>
  <c r="C565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706" i="6" s="1"/>
  <c r="D518" i="4"/>
  <c r="C706" i="6" s="1"/>
  <c r="G517" i="4"/>
  <c r="E517" i="4"/>
  <c r="B160" i="6" s="1"/>
  <c r="D517" i="4"/>
  <c r="C160" i="6" s="1"/>
  <c r="G516" i="4"/>
  <c r="E516" i="4"/>
  <c r="B461" i="6" s="1"/>
  <c r="D516" i="4"/>
  <c r="C461" i="6" s="1"/>
  <c r="G515" i="4"/>
  <c r="E515" i="4"/>
  <c r="B430" i="6" s="1"/>
  <c r="D515" i="4"/>
  <c r="C430" i="6" s="1"/>
  <c r="G514" i="4"/>
  <c r="E514" i="4"/>
  <c r="B293" i="6" s="1"/>
  <c r="D514" i="4"/>
  <c r="C293" i="6" s="1"/>
  <c r="G513" i="4"/>
  <c r="E513" i="4"/>
  <c r="B452" i="6" s="1"/>
  <c r="D513" i="4"/>
  <c r="C452" i="6" s="1"/>
  <c r="G512" i="4"/>
  <c r="E512" i="4"/>
  <c r="B146" i="7" s="1"/>
  <c r="D512" i="4"/>
  <c r="C146" i="7" s="1"/>
  <c r="G511" i="4"/>
  <c r="E511" i="4"/>
  <c r="B593" i="6" s="1"/>
  <c r="D511" i="4"/>
  <c r="C593" i="6" s="1"/>
  <c r="G510" i="4"/>
  <c r="E510" i="4"/>
  <c r="B509" i="6" s="1"/>
  <c r="D510" i="4"/>
  <c r="C509" i="6" s="1"/>
  <c r="G509" i="4"/>
  <c r="E509" i="4"/>
  <c r="B592" i="6" s="1"/>
  <c r="D509" i="4"/>
  <c r="C592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46" i="6" s="1"/>
  <c r="D506" i="4"/>
  <c r="C446" i="6" s="1"/>
  <c r="G505" i="4"/>
  <c r="E505" i="4"/>
  <c r="B434" i="6" s="1"/>
  <c r="D505" i="4"/>
  <c r="C43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313" i="6" s="1"/>
  <c r="D500" i="4"/>
  <c r="C313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29" i="6" s="1"/>
  <c r="D497" i="4"/>
  <c r="C529" i="6" s="1"/>
  <c r="G496" i="4"/>
  <c r="E496" i="4"/>
  <c r="B705" i="6" s="1"/>
  <c r="D496" i="4"/>
  <c r="C705" i="6" s="1"/>
  <c r="G495" i="4"/>
  <c r="E495" i="4"/>
  <c r="B171" i="7" s="1"/>
  <c r="D495" i="4"/>
  <c r="C171" i="7" s="1"/>
  <c r="G494" i="4"/>
  <c r="E494" i="4"/>
  <c r="B409" i="6" s="1"/>
  <c r="D494" i="4"/>
  <c r="C409" i="6" s="1"/>
  <c r="G493" i="4"/>
  <c r="E493" i="4"/>
  <c r="B25" i="7" s="1"/>
  <c r="D493" i="4"/>
  <c r="C25" i="7" s="1"/>
  <c r="G492" i="4"/>
  <c r="E492" i="4"/>
  <c r="B71" i="6" s="1"/>
  <c r="D492" i="4"/>
  <c r="C71" i="6" s="1"/>
  <c r="G491" i="4"/>
  <c r="E491" i="4"/>
  <c r="B178" i="6" s="1"/>
  <c r="D491" i="4"/>
  <c r="C178" i="6" s="1"/>
  <c r="G490" i="4"/>
  <c r="E490" i="4"/>
  <c r="B441" i="6" s="1"/>
  <c r="D490" i="4"/>
  <c r="C441" i="6" s="1"/>
  <c r="G489" i="4"/>
  <c r="E489" i="4"/>
  <c r="B270" i="6" s="1"/>
  <c r="D489" i="4"/>
  <c r="C270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5" i="6" s="1"/>
  <c r="D486" i="4"/>
  <c r="C75" i="6" s="1"/>
  <c r="G485" i="4"/>
  <c r="E485" i="4"/>
  <c r="B44" i="6" s="1"/>
  <c r="D485" i="4"/>
  <c r="C44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94" i="6" s="1"/>
  <c r="D481" i="4"/>
  <c r="C394" i="6" s="1"/>
  <c r="G480" i="4"/>
  <c r="E480" i="4"/>
  <c r="B42" i="7" s="1"/>
  <c r="D480" i="4"/>
  <c r="C42" i="7" s="1"/>
  <c r="G479" i="4"/>
  <c r="E479" i="4"/>
  <c r="B45" i="6" s="1"/>
  <c r="D479" i="4"/>
  <c r="C45" i="6" s="1"/>
  <c r="G478" i="4"/>
  <c r="E478" i="4"/>
  <c r="B528" i="6" s="1"/>
  <c r="D478" i="4"/>
  <c r="C528" i="6" s="1"/>
  <c r="G477" i="4"/>
  <c r="E477" i="4"/>
  <c r="B564" i="6" s="1"/>
  <c r="D477" i="4"/>
  <c r="C564" i="6" s="1"/>
  <c r="G476" i="4"/>
  <c r="E476" i="4"/>
  <c r="B25" i="6" s="1"/>
  <c r="D476" i="4"/>
  <c r="C25" i="6" s="1"/>
  <c r="G475" i="4"/>
  <c r="E475" i="4"/>
  <c r="B488" i="6" s="1"/>
  <c r="D475" i="4"/>
  <c r="C488" i="6" s="1"/>
  <c r="G474" i="4"/>
  <c r="E474" i="4"/>
  <c r="B37" i="6" s="1"/>
  <c r="D474" i="4"/>
  <c r="C37" i="6" s="1"/>
  <c r="G473" i="4"/>
  <c r="E473" i="4"/>
  <c r="B69" i="6" s="1"/>
  <c r="D473" i="4"/>
  <c r="C69" i="6" s="1"/>
  <c r="G472" i="4"/>
  <c r="E472" i="4"/>
  <c r="B300" i="6" s="1"/>
  <c r="D472" i="4"/>
  <c r="C300" i="6" s="1"/>
  <c r="G471" i="4"/>
  <c r="E471" i="4"/>
  <c r="B5" i="6" s="1"/>
  <c r="D471" i="4"/>
  <c r="C5" i="6" s="1"/>
  <c r="G470" i="4"/>
  <c r="E470" i="4"/>
  <c r="B321" i="6" s="1"/>
  <c r="D470" i="4"/>
  <c r="C321" i="6" s="1"/>
  <c r="G469" i="4"/>
  <c r="E469" i="4"/>
  <c r="B493" i="7" s="1"/>
  <c r="D469" i="4"/>
  <c r="C493" i="7" s="1"/>
  <c r="G468" i="4"/>
  <c r="E468" i="4"/>
  <c r="B690" i="6" s="1"/>
  <c r="D468" i="4"/>
  <c r="C690" i="6" s="1"/>
  <c r="G467" i="4"/>
  <c r="E467" i="4"/>
  <c r="B626" i="6" s="1"/>
  <c r="D467" i="4"/>
  <c r="C626" i="6" s="1"/>
  <c r="G466" i="4"/>
  <c r="E466" i="4"/>
  <c r="B353" i="6" s="1"/>
  <c r="D466" i="4"/>
  <c r="C353" i="6" s="1"/>
  <c r="G465" i="4"/>
  <c r="E465" i="4"/>
  <c r="B227" i="6" s="1"/>
  <c r="D465" i="4"/>
  <c r="C227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402" i="6" s="1"/>
  <c r="D462" i="4"/>
  <c r="C402" i="6" s="1"/>
  <c r="G461" i="4"/>
  <c r="E461" i="4"/>
  <c r="B549" i="6" s="1"/>
  <c r="D461" i="4"/>
  <c r="C549" i="6" s="1"/>
  <c r="G460" i="4"/>
  <c r="E460" i="4"/>
  <c r="B527" i="6" s="1"/>
  <c r="D460" i="4"/>
  <c r="C527" i="6" s="1"/>
  <c r="G459" i="4"/>
  <c r="E459" i="4"/>
  <c r="B640" i="7" s="1"/>
  <c r="D459" i="4"/>
  <c r="C640" i="7" s="1"/>
  <c r="G458" i="4"/>
  <c r="E458" i="4"/>
  <c r="B289" i="6" s="1"/>
  <c r="D458" i="4"/>
  <c r="C289" i="6" s="1"/>
  <c r="G457" i="4"/>
  <c r="E457" i="4"/>
  <c r="B162" i="6" s="1"/>
  <c r="D457" i="4"/>
  <c r="C162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26" i="6" s="1"/>
  <c r="D452" i="4"/>
  <c r="C26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84" i="6" s="1"/>
  <c r="D449" i="4"/>
  <c r="C84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57" i="6" s="1"/>
  <c r="D444" i="4"/>
  <c r="C157" i="6" s="1"/>
  <c r="G443" i="4"/>
  <c r="E443" i="4"/>
  <c r="B487" i="6" s="1"/>
  <c r="D443" i="4"/>
  <c r="C487" i="6" s="1"/>
  <c r="G442" i="4"/>
  <c r="E442" i="4"/>
  <c r="B278" i="6" s="1"/>
  <c r="D442" i="4"/>
  <c r="C278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38" i="6" s="1"/>
  <c r="D439" i="4"/>
  <c r="C338" i="6" s="1"/>
  <c r="G438" i="4"/>
  <c r="E438" i="4"/>
  <c r="B224" i="7" s="1"/>
  <c r="D438" i="4"/>
  <c r="C224" i="7" s="1"/>
  <c r="G437" i="4"/>
  <c r="E437" i="4"/>
  <c r="B238" i="6" s="1"/>
  <c r="D437" i="4"/>
  <c r="C238" i="6" s="1"/>
  <c r="G436" i="4"/>
  <c r="E436" i="4"/>
  <c r="B625" i="6" s="1"/>
  <c r="D436" i="4"/>
  <c r="C625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205" i="6" s="1"/>
  <c r="D431" i="4"/>
  <c r="C205" i="6" s="1"/>
  <c r="G430" i="4"/>
  <c r="E430" i="4"/>
  <c r="B303" i="7" s="1"/>
  <c r="D430" i="4"/>
  <c r="C303" i="7" s="1"/>
  <c r="G429" i="4"/>
  <c r="E429" i="4"/>
  <c r="B12" i="6" s="1"/>
  <c r="D429" i="4"/>
  <c r="C12" i="6" s="1"/>
  <c r="G428" i="4"/>
  <c r="E428" i="4"/>
  <c r="B115" i="6" s="1"/>
  <c r="D428" i="4"/>
  <c r="C11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99" i="6" s="1"/>
  <c r="D425" i="4"/>
  <c r="C299" i="6" s="1"/>
  <c r="G424" i="4"/>
  <c r="E424" i="4"/>
  <c r="B401" i="6" s="1"/>
  <c r="D424" i="4"/>
  <c r="C401" i="6" s="1"/>
  <c r="G423" i="4"/>
  <c r="E423" i="4"/>
  <c r="B689" i="6" s="1"/>
  <c r="D423" i="4"/>
  <c r="C689" i="6" s="1"/>
  <c r="G422" i="4"/>
  <c r="E422" i="4"/>
  <c r="B322" i="6" s="1"/>
  <c r="D422" i="4"/>
  <c r="C322" i="6" s="1"/>
  <c r="G421" i="4"/>
  <c r="E421" i="4"/>
  <c r="B515" i="6" s="1"/>
  <c r="D421" i="4"/>
  <c r="C515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624" i="6" s="1"/>
  <c r="D418" i="4"/>
  <c r="C624" i="6" s="1"/>
  <c r="G417" i="4"/>
  <c r="E417" i="4"/>
  <c r="B99" i="6" s="1"/>
  <c r="D417" i="4"/>
  <c r="C99" i="6" s="1"/>
  <c r="G416" i="4"/>
  <c r="E416" i="4"/>
  <c r="B259" i="6" s="1"/>
  <c r="D416" i="4"/>
  <c r="C259" i="6" s="1"/>
  <c r="G415" i="4"/>
  <c r="E415" i="4"/>
  <c r="B623" i="6" s="1"/>
  <c r="D415" i="4"/>
  <c r="C623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221" i="6" s="1"/>
  <c r="D412" i="4"/>
  <c r="C221" i="6" s="1"/>
  <c r="G411" i="4"/>
  <c r="E411" i="4"/>
  <c r="B420" i="6" s="1"/>
  <c r="D411" i="4"/>
  <c r="C420" i="6" s="1"/>
  <c r="G410" i="4"/>
  <c r="E410" i="4"/>
  <c r="B218" i="6" s="1"/>
  <c r="D410" i="4"/>
  <c r="C218" i="6" s="1"/>
  <c r="G409" i="4"/>
  <c r="E409" i="4"/>
  <c r="B352" i="6" s="1"/>
  <c r="D409" i="4"/>
  <c r="C352" i="6" s="1"/>
  <c r="G408" i="4"/>
  <c r="E408" i="4"/>
  <c r="B404" i="6" s="1"/>
  <c r="D408" i="4"/>
  <c r="C404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704" i="6" s="1"/>
  <c r="D404" i="4"/>
  <c r="C704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16" i="6" s="1"/>
  <c r="D400" i="4"/>
  <c r="C16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261" i="6" s="1"/>
  <c r="D393" i="4"/>
  <c r="C261" i="6" s="1"/>
  <c r="G392" i="4"/>
  <c r="E392" i="4"/>
  <c r="B526" i="6" s="1"/>
  <c r="D392" i="4"/>
  <c r="C52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25" i="6" s="1"/>
  <c r="D388" i="4"/>
  <c r="C525" i="6" s="1"/>
  <c r="G387" i="4"/>
  <c r="E387" i="4"/>
  <c r="B351" i="6" s="1"/>
  <c r="D387" i="4"/>
  <c r="C351" i="6" s="1"/>
  <c r="G386" i="4"/>
  <c r="E386" i="4"/>
  <c r="B398" i="6" s="1"/>
  <c r="D386" i="4"/>
  <c r="C398" i="6" s="1"/>
  <c r="G385" i="4"/>
  <c r="E385" i="4"/>
  <c r="B361" i="7" s="1"/>
  <c r="D385" i="4"/>
  <c r="C361" i="7" s="1"/>
  <c r="G384" i="4"/>
  <c r="E384" i="4"/>
  <c r="B233" i="6" s="1"/>
  <c r="D384" i="4"/>
  <c r="C233" i="6" s="1"/>
  <c r="G383" i="4"/>
  <c r="E383" i="4"/>
  <c r="B234" i="6" s="1"/>
  <c r="D383" i="4"/>
  <c r="C234" i="6" s="1"/>
  <c r="G382" i="4"/>
  <c r="E382" i="4"/>
  <c r="B319" i="6" s="1"/>
  <c r="D382" i="4"/>
  <c r="C319" i="6" s="1"/>
  <c r="G381" i="4"/>
  <c r="E381" i="4"/>
  <c r="B195" i="6" s="1"/>
  <c r="D381" i="4"/>
  <c r="C195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9" i="6" s="1"/>
  <c r="D376" i="4"/>
  <c r="C9" i="6" s="1"/>
  <c r="G375" i="4"/>
  <c r="E375" i="4"/>
  <c r="B477" i="7" s="1"/>
  <c r="D375" i="4"/>
  <c r="C477" i="7" s="1"/>
  <c r="G374" i="4"/>
  <c r="E374" i="4"/>
  <c r="B47" i="6" s="1"/>
  <c r="D374" i="4"/>
  <c r="C47" i="6" s="1"/>
  <c r="G373" i="4"/>
  <c r="E373" i="4"/>
  <c r="B396" i="6" s="1"/>
  <c r="D373" i="4"/>
  <c r="C396" i="6" s="1"/>
  <c r="G372" i="4"/>
  <c r="E372" i="4"/>
  <c r="B260" i="6" s="1"/>
  <c r="D372" i="4"/>
  <c r="C260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591" i="6" s="1"/>
  <c r="D369" i="4"/>
  <c r="C591" i="6" s="1"/>
  <c r="G368" i="4"/>
  <c r="E368" i="4"/>
  <c r="B301" i="7" s="1"/>
  <c r="D368" i="4"/>
  <c r="C301" i="7" s="1"/>
  <c r="G367" i="4"/>
  <c r="E367" i="4"/>
  <c r="B552" i="6" s="1"/>
  <c r="D367" i="4"/>
  <c r="C552" i="6" s="1"/>
  <c r="G366" i="4"/>
  <c r="E366" i="4"/>
  <c r="B100" i="6" s="1"/>
  <c r="D366" i="4"/>
  <c r="C100" i="6" s="1"/>
  <c r="G365" i="4"/>
  <c r="E365" i="4"/>
  <c r="B340" i="7" s="1"/>
  <c r="D365" i="4"/>
  <c r="C340" i="7" s="1"/>
  <c r="G364" i="4"/>
  <c r="E364" i="4"/>
  <c r="B387" i="6" s="1"/>
  <c r="D364" i="4"/>
  <c r="C387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486" i="6" s="1"/>
  <c r="D361" i="4"/>
  <c r="C486" i="6" s="1"/>
  <c r="G360" i="4"/>
  <c r="E360" i="4"/>
  <c r="B622" i="6" s="1"/>
  <c r="D360" i="4"/>
  <c r="C62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3" i="6" s="1"/>
  <c r="D356" i="4"/>
  <c r="C63" i="6" s="1"/>
  <c r="G355" i="4"/>
  <c r="E355" i="4"/>
  <c r="B637" i="7" s="1"/>
  <c r="D355" i="4"/>
  <c r="C637" i="7" s="1"/>
  <c r="G354" i="4"/>
  <c r="E354" i="4"/>
  <c r="B271" i="6" s="1"/>
  <c r="D354" i="4"/>
  <c r="C271" i="6" s="1"/>
  <c r="G353" i="4"/>
  <c r="E353" i="4"/>
  <c r="B590" i="6" s="1"/>
  <c r="D353" i="4"/>
  <c r="C590" i="6" s="1"/>
  <c r="G352" i="4"/>
  <c r="E352" i="4"/>
  <c r="B387" i="7" s="1"/>
  <c r="D352" i="4"/>
  <c r="C387" i="7" s="1"/>
  <c r="G351" i="4"/>
  <c r="E351" i="4"/>
  <c r="B79" i="6" s="1"/>
  <c r="D351" i="4"/>
  <c r="C79" i="6" s="1"/>
  <c r="G350" i="4"/>
  <c r="E350" i="4"/>
  <c r="B415" i="7" s="1"/>
  <c r="D350" i="4"/>
  <c r="C415" i="7" s="1"/>
  <c r="G349" i="4"/>
  <c r="E349" i="4"/>
  <c r="B524" i="6" s="1"/>
  <c r="D349" i="4"/>
  <c r="C524" i="6" s="1"/>
  <c r="G348" i="4"/>
  <c r="E348" i="4"/>
  <c r="B329" i="7" s="1"/>
  <c r="D348" i="4"/>
  <c r="C329" i="7" s="1"/>
  <c r="G347" i="4"/>
  <c r="E347" i="4"/>
  <c r="B320" i="6" s="1"/>
  <c r="D347" i="4"/>
  <c r="C320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9" i="6" s="1"/>
  <c r="D343" i="4"/>
  <c r="C29" i="6" s="1"/>
  <c r="G342" i="4"/>
  <c r="E342" i="4"/>
  <c r="B563" i="6" s="1"/>
  <c r="D342" i="4"/>
  <c r="C563" i="6" s="1"/>
  <c r="G341" i="4"/>
  <c r="E341" i="4"/>
  <c r="B230" i="6" s="1"/>
  <c r="D341" i="4"/>
  <c r="C230" i="6" s="1"/>
  <c r="G340" i="4"/>
  <c r="E340" i="4"/>
  <c r="B485" i="6" s="1"/>
  <c r="D340" i="4"/>
  <c r="C485" i="6" s="1"/>
  <c r="G339" i="4"/>
  <c r="E339" i="4"/>
  <c r="B285" i="6" s="1"/>
  <c r="D339" i="4"/>
  <c r="C285" i="6" s="1"/>
  <c r="G338" i="4"/>
  <c r="E338" i="4"/>
  <c r="B474" i="7" s="1"/>
  <c r="D338" i="4"/>
  <c r="C474" i="7" s="1"/>
  <c r="G337" i="4"/>
  <c r="E337" i="4"/>
  <c r="B403" i="6" s="1"/>
  <c r="D337" i="4"/>
  <c r="C403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621" i="6" s="1"/>
  <c r="D334" i="4"/>
  <c r="C621" i="6" s="1"/>
  <c r="G333" i="4"/>
  <c r="E333" i="4"/>
  <c r="B620" i="6" s="1"/>
  <c r="D333" i="4"/>
  <c r="C620" i="6" s="1"/>
  <c r="G332" i="4"/>
  <c r="E332" i="4"/>
  <c r="B562" i="6" s="1"/>
  <c r="D332" i="4"/>
  <c r="C562" i="6" s="1"/>
  <c r="G331" i="4"/>
  <c r="E331" i="4"/>
  <c r="B620" i="7" s="1"/>
  <c r="D331" i="4"/>
  <c r="C620" i="7" s="1"/>
  <c r="G330" i="4"/>
  <c r="E330" i="4"/>
  <c r="B703" i="6" s="1"/>
  <c r="D330" i="4"/>
  <c r="C703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87" i="6" s="1"/>
  <c r="D327" i="4"/>
  <c r="C87" i="6" s="1"/>
  <c r="G326" i="4"/>
  <c r="E326" i="4"/>
  <c r="B327" i="6" s="1"/>
  <c r="D326" i="4"/>
  <c r="C327" i="6" s="1"/>
  <c r="G325" i="4"/>
  <c r="E325" i="4"/>
  <c r="B702" i="6" s="1"/>
  <c r="D325" i="4"/>
  <c r="C702" i="6" s="1"/>
  <c r="G324" i="4"/>
  <c r="E324" i="4"/>
  <c r="B257" i="6" s="1"/>
  <c r="D324" i="4"/>
  <c r="C257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23" i="6" s="1"/>
  <c r="D316" i="4"/>
  <c r="C523" i="6" s="1"/>
  <c r="G315" i="4"/>
  <c r="E315" i="4"/>
  <c r="B235" i="6" s="1"/>
  <c r="D315" i="4"/>
  <c r="C235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589" i="6" s="1"/>
  <c r="D311" i="4"/>
  <c r="C589" i="6" s="1"/>
  <c r="G310" i="4"/>
  <c r="E310" i="4"/>
  <c r="B189" i="6" s="1"/>
  <c r="D310" i="4"/>
  <c r="C189" i="6" s="1"/>
  <c r="G309" i="4"/>
  <c r="E309" i="4"/>
  <c r="B161" i="7" s="1"/>
  <c r="D309" i="4"/>
  <c r="C161" i="7" s="1"/>
  <c r="G308" i="4"/>
  <c r="E308" i="4"/>
  <c r="B237" i="6" s="1"/>
  <c r="D308" i="4"/>
  <c r="C237" i="6" s="1"/>
  <c r="G307" i="4"/>
  <c r="E307" i="4"/>
  <c r="B217" i="6" s="1"/>
  <c r="D307" i="4"/>
  <c r="C217" i="6" s="1"/>
  <c r="G306" i="4"/>
  <c r="E306" i="4"/>
  <c r="B131" i="6" s="1"/>
  <c r="D306" i="4"/>
  <c r="C131" i="6" s="1"/>
  <c r="G305" i="4"/>
  <c r="E305" i="4"/>
  <c r="B467" i="7" s="1"/>
  <c r="D305" i="4"/>
  <c r="C467" i="7" s="1"/>
  <c r="G304" i="4"/>
  <c r="E304" i="4"/>
  <c r="B67" i="6" s="1"/>
  <c r="D304" i="4"/>
  <c r="C67" i="6" s="1"/>
  <c r="G303" i="4"/>
  <c r="E303" i="4"/>
  <c r="B466" i="7" s="1"/>
  <c r="D303" i="4"/>
  <c r="C466" i="7" s="1"/>
  <c r="G302" i="4"/>
  <c r="E302" i="4"/>
  <c r="B445" i="6" s="1"/>
  <c r="D302" i="4"/>
  <c r="C445" i="6" s="1"/>
  <c r="G301" i="4"/>
  <c r="E301" i="4"/>
  <c r="B7" i="7" s="1"/>
  <c r="D301" i="4"/>
  <c r="C7" i="7" s="1"/>
  <c r="G300" i="4"/>
  <c r="E300" i="4"/>
  <c r="B701" i="6" s="1"/>
  <c r="D300" i="4"/>
  <c r="C701" i="6" s="1"/>
  <c r="G299" i="4"/>
  <c r="E299" i="4"/>
  <c r="B39" i="6" s="1"/>
  <c r="D299" i="4"/>
  <c r="C39" i="6" s="1"/>
  <c r="G298" i="4"/>
  <c r="E298" i="4"/>
  <c r="B561" i="6" s="1"/>
  <c r="D298" i="4"/>
  <c r="C561" i="6" s="1"/>
  <c r="G297" i="4"/>
  <c r="E297" i="4"/>
  <c r="B462" i="6" s="1"/>
  <c r="D297" i="4"/>
  <c r="C462" i="6" s="1"/>
  <c r="G296" i="4"/>
  <c r="E296" i="4"/>
  <c r="B242" i="7" s="1"/>
  <c r="D296" i="4"/>
  <c r="C242" i="7" s="1"/>
  <c r="G295" i="4"/>
  <c r="E295" i="4"/>
  <c r="B619" i="6" s="1"/>
  <c r="D295" i="4"/>
  <c r="C619" i="6" s="1"/>
  <c r="G294" i="4"/>
  <c r="E294" i="4"/>
  <c r="B588" i="6" s="1"/>
  <c r="D294" i="4"/>
  <c r="C588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22" i="6" s="1"/>
  <c r="D291" i="4"/>
  <c r="C122" i="6" s="1"/>
  <c r="G290" i="4"/>
  <c r="E290" i="4"/>
  <c r="B249" i="6" s="1"/>
  <c r="D290" i="4"/>
  <c r="C249" i="6" s="1"/>
  <c r="G289" i="4"/>
  <c r="E289" i="4"/>
  <c r="B465" i="7" s="1"/>
  <c r="D289" i="4"/>
  <c r="C465" i="7" s="1"/>
  <c r="G288" i="4"/>
  <c r="E288" i="4"/>
  <c r="B92" i="6" s="1"/>
  <c r="D288" i="4"/>
  <c r="C92" i="6" s="1"/>
  <c r="G287" i="4"/>
  <c r="E287" i="4"/>
  <c r="B560" i="6" s="1"/>
  <c r="D287" i="4"/>
  <c r="C560" i="6" s="1"/>
  <c r="G286" i="4"/>
  <c r="E286" i="4"/>
  <c r="B618" i="6" s="1"/>
  <c r="D286" i="4"/>
  <c r="C61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305" i="6" s="1"/>
  <c r="D283" i="4"/>
  <c r="C305" i="6" s="1"/>
  <c r="G282" i="4"/>
  <c r="E282" i="4"/>
  <c r="B111" i="6" s="1"/>
  <c r="D282" i="4"/>
  <c r="C111" i="6" s="1"/>
  <c r="G281" i="4"/>
  <c r="E281" i="4"/>
  <c r="B464" i="7" s="1"/>
  <c r="D281" i="4"/>
  <c r="C464" i="7" s="1"/>
  <c r="G280" i="4"/>
  <c r="E280" i="4"/>
  <c r="B182" i="6" s="1"/>
  <c r="D280" i="4"/>
  <c r="C182" i="6" s="1"/>
  <c r="G279" i="4"/>
  <c r="E279" i="4"/>
  <c r="B202" i="6" s="1"/>
  <c r="D279" i="4"/>
  <c r="C202" i="6" s="1"/>
  <c r="G278" i="4"/>
  <c r="E278" i="4"/>
  <c r="B393" i="7" s="1"/>
  <c r="D278" i="4"/>
  <c r="C393" i="7" s="1"/>
  <c r="G277" i="4"/>
  <c r="E277" i="4"/>
  <c r="B343" i="6" s="1"/>
  <c r="D277" i="4"/>
  <c r="C343" i="6" s="1"/>
  <c r="G276" i="4"/>
  <c r="E276" i="4"/>
  <c r="B243" i="6" s="1"/>
  <c r="D276" i="4"/>
  <c r="C243" i="6" s="1"/>
  <c r="G275" i="4"/>
  <c r="E275" i="4"/>
  <c r="B700" i="6" s="1"/>
  <c r="D275" i="4"/>
  <c r="C700" i="6" s="1"/>
  <c r="G274" i="4"/>
  <c r="E274" i="4"/>
  <c r="B411" i="6" s="1"/>
  <c r="D274" i="4"/>
  <c r="C411" i="6" s="1"/>
  <c r="G273" i="4"/>
  <c r="E273" i="4"/>
  <c r="B396" i="7" s="1"/>
  <c r="D273" i="4"/>
  <c r="C396" i="7" s="1"/>
  <c r="G272" i="4"/>
  <c r="E272" i="4"/>
  <c r="B699" i="6" s="1"/>
  <c r="D272" i="4"/>
  <c r="C699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59" i="6" s="1"/>
  <c r="D269" i="4"/>
  <c r="C559" i="6" s="1"/>
  <c r="G268" i="4"/>
  <c r="E268" i="4"/>
  <c r="B328" i="6" s="1"/>
  <c r="D268" i="4"/>
  <c r="C328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484" i="6" s="1"/>
  <c r="D265" i="4"/>
  <c r="C48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422" i="6" s="1"/>
  <c r="D261" i="4"/>
  <c r="C422" i="6" s="1"/>
  <c r="G260" i="4"/>
  <c r="E260" i="4"/>
  <c r="B263" i="6" s="1"/>
  <c r="D260" i="4"/>
  <c r="C263" i="6" s="1"/>
  <c r="G259" i="4"/>
  <c r="E259" i="4"/>
  <c r="B295" i="6" s="1"/>
  <c r="D259" i="4"/>
  <c r="C295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432" i="6" s="1"/>
  <c r="D253" i="4"/>
  <c r="C432" i="6" s="1"/>
  <c r="G252" i="4"/>
  <c r="E252" i="4"/>
  <c r="B386" i="7" s="1"/>
  <c r="D252" i="4"/>
  <c r="C386" i="7" s="1"/>
  <c r="G251" i="4"/>
  <c r="E251" i="4"/>
  <c r="B168" i="6" s="1"/>
  <c r="D251" i="4"/>
  <c r="C168" i="6" s="1"/>
  <c r="G250" i="4"/>
  <c r="E250" i="4"/>
  <c r="B461" i="7" s="1"/>
  <c r="D250" i="4"/>
  <c r="C461" i="7" s="1"/>
  <c r="G249" i="4"/>
  <c r="E249" i="4"/>
  <c r="B74" i="6" s="1"/>
  <c r="D249" i="4"/>
  <c r="C74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315" i="6" s="1"/>
  <c r="D245" i="4"/>
  <c r="C315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483" i="6" s="1"/>
  <c r="D242" i="4"/>
  <c r="C483" i="6" s="1"/>
  <c r="G241" i="4"/>
  <c r="E241" i="4"/>
  <c r="B112" i="7" s="1"/>
  <c r="D241" i="4"/>
  <c r="C112" i="7" s="1"/>
  <c r="G240" i="4"/>
  <c r="E240" i="4"/>
  <c r="B522" i="6" s="1"/>
  <c r="D240" i="4"/>
  <c r="C52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51" i="6" s="1"/>
  <c r="D237" i="4"/>
  <c r="C51" i="6" s="1"/>
  <c r="G236" i="4"/>
  <c r="E236" i="4"/>
  <c r="B287" i="6" s="1"/>
  <c r="D236" i="4"/>
  <c r="C287" i="6" s="1"/>
  <c r="G235" i="4"/>
  <c r="E235" i="4"/>
  <c r="B201" i="7" s="1"/>
  <c r="D235" i="4"/>
  <c r="C201" i="7" s="1"/>
  <c r="G234" i="4"/>
  <c r="E234" i="4"/>
  <c r="B267" i="6" s="1"/>
  <c r="D234" i="4"/>
  <c r="C267" i="6" s="1"/>
  <c r="G233" i="4"/>
  <c r="E233" i="4"/>
  <c r="B150" i="6" s="1"/>
  <c r="D233" i="4"/>
  <c r="C150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698" i="6" s="1"/>
  <c r="D229" i="4"/>
  <c r="C698" i="6" s="1"/>
  <c r="G228" i="4"/>
  <c r="E228" i="4"/>
  <c r="B425" i="6" s="1"/>
  <c r="D228" i="4"/>
  <c r="C425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617" i="6" s="1"/>
  <c r="D224" i="4"/>
  <c r="C617" i="6" s="1"/>
  <c r="G223" i="4"/>
  <c r="E223" i="4"/>
  <c r="B192" i="7" s="1"/>
  <c r="D223" i="4"/>
  <c r="C192" i="7" s="1"/>
  <c r="G222" i="4"/>
  <c r="E222" i="4"/>
  <c r="B64" i="6" s="1"/>
  <c r="D222" i="4"/>
  <c r="C64" i="6" s="1"/>
  <c r="G221" i="4"/>
  <c r="E221" i="4"/>
  <c r="B209" i="6" s="1"/>
  <c r="D221" i="4"/>
  <c r="C209" i="6" s="1"/>
  <c r="G220" i="4"/>
  <c r="E220" i="4"/>
  <c r="B337" i="7" s="1"/>
  <c r="D220" i="4"/>
  <c r="C337" i="7" s="1"/>
  <c r="G219" i="4"/>
  <c r="E219" i="4"/>
  <c r="B558" i="6" s="1"/>
  <c r="D219" i="4"/>
  <c r="C558" i="6" s="1"/>
  <c r="G218" i="4"/>
  <c r="E218" i="4"/>
  <c r="B114" i="7" s="1"/>
  <c r="D218" i="4"/>
  <c r="C114" i="7" s="1"/>
  <c r="G217" i="4"/>
  <c r="E217" i="4"/>
  <c r="B582" i="6" s="1"/>
  <c r="D217" i="4"/>
  <c r="C582" i="6" s="1"/>
  <c r="G216" i="4"/>
  <c r="E216" i="4"/>
  <c r="B139" i="6" s="1"/>
  <c r="D216" i="4"/>
  <c r="C139" i="6" s="1"/>
  <c r="G215" i="4"/>
  <c r="E215" i="4"/>
  <c r="B148" i="6" s="1"/>
  <c r="D215" i="4"/>
  <c r="C148" i="6" s="1"/>
  <c r="G214" i="4"/>
  <c r="E214" i="4"/>
  <c r="B266" i="6" s="1"/>
  <c r="D214" i="4"/>
  <c r="C266" i="6" s="1"/>
  <c r="G213" i="4"/>
  <c r="E213" i="4"/>
  <c r="B587" i="6" s="1"/>
  <c r="D213" i="4"/>
  <c r="C587" i="6" s="1"/>
  <c r="G212" i="4"/>
  <c r="E212" i="4"/>
  <c r="B179" i="6" s="1"/>
  <c r="D212" i="4"/>
  <c r="C179" i="6" s="1"/>
  <c r="G211" i="4"/>
  <c r="E211" i="4"/>
  <c r="B616" i="6" s="1"/>
  <c r="D211" i="4"/>
  <c r="C616" i="6" s="1"/>
  <c r="G210" i="4"/>
  <c r="E210" i="4"/>
  <c r="B456" i="7" s="1"/>
  <c r="D210" i="4"/>
  <c r="C456" i="7" s="1"/>
  <c r="G209" i="4"/>
  <c r="E209" i="4"/>
  <c r="B521" i="6" s="1"/>
  <c r="D209" i="4"/>
  <c r="C521" i="6" s="1"/>
  <c r="G208" i="4"/>
  <c r="E208" i="4"/>
  <c r="B56" i="7" s="1"/>
  <c r="D208" i="4"/>
  <c r="C56" i="7" s="1"/>
  <c r="G207" i="4"/>
  <c r="E207" i="4"/>
  <c r="B90" i="6" s="1"/>
  <c r="D207" i="4"/>
  <c r="C90" i="6" s="1"/>
  <c r="G206" i="4"/>
  <c r="E206" i="4"/>
  <c r="B455" i="7" s="1"/>
  <c r="D206" i="4"/>
  <c r="C455" i="7" s="1"/>
  <c r="G205" i="4"/>
  <c r="E205" i="4"/>
  <c r="B557" i="6" s="1"/>
  <c r="D205" i="4"/>
  <c r="C557" i="6" s="1"/>
  <c r="G204" i="4"/>
  <c r="E204" i="4"/>
  <c r="B454" i="7" s="1"/>
  <c r="D204" i="4"/>
  <c r="C454" i="7" s="1"/>
  <c r="G203" i="4"/>
  <c r="E203" i="4"/>
  <c r="B615" i="6" s="1"/>
  <c r="D203" i="4"/>
  <c r="C61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81" i="6" s="1"/>
  <c r="D200" i="4"/>
  <c r="C281" i="6" s="1"/>
  <c r="G199" i="4"/>
  <c r="E199" i="4"/>
  <c r="B72" i="6" s="1"/>
  <c r="D199" i="4"/>
  <c r="C72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0" i="6" s="1"/>
  <c r="D191" i="4"/>
  <c r="C520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697" i="6" s="1"/>
  <c r="D187" i="4"/>
  <c r="C697" i="6" s="1"/>
  <c r="G186" i="4"/>
  <c r="E186" i="4"/>
  <c r="B688" i="6" s="1"/>
  <c r="D186" i="4"/>
  <c r="C688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86" i="6" s="1"/>
  <c r="D183" i="4"/>
  <c r="C386" i="6" s="1"/>
  <c r="G182" i="4"/>
  <c r="E182" i="4"/>
  <c r="B453" i="6" s="1"/>
  <c r="D182" i="4"/>
  <c r="C453" i="6" s="1"/>
  <c r="G181" i="4"/>
  <c r="E181" i="4"/>
  <c r="B586" i="6" s="1"/>
  <c r="D181" i="4"/>
  <c r="C586" i="6" s="1"/>
  <c r="G180" i="4"/>
  <c r="E180" i="4"/>
  <c r="B188" i="6" s="1"/>
  <c r="D180" i="4"/>
  <c r="C188" i="6" s="1"/>
  <c r="G179" i="4"/>
  <c r="E179" i="4"/>
  <c r="B73" i="6" s="1"/>
  <c r="D179" i="4"/>
  <c r="C73" i="6" s="1"/>
  <c r="G178" i="4"/>
  <c r="E178" i="4"/>
  <c r="B58" i="7" s="1"/>
  <c r="D178" i="4"/>
  <c r="C58" i="7" s="1"/>
  <c r="G177" i="4"/>
  <c r="E177" i="4"/>
  <c r="B180" i="6" s="1"/>
  <c r="D177" i="4"/>
  <c r="C180" i="6" s="1"/>
  <c r="G176" i="4"/>
  <c r="E176" i="4"/>
  <c r="B101" i="7" s="1"/>
  <c r="D176" i="4"/>
  <c r="C101" i="7" s="1"/>
  <c r="G175" i="4"/>
  <c r="E175" i="4"/>
  <c r="B551" i="6" s="1"/>
  <c r="D175" i="4"/>
  <c r="C551" i="6" s="1"/>
  <c r="G174" i="4"/>
  <c r="E174" i="4"/>
  <c r="B3" i="6" s="1"/>
  <c r="D174" i="4"/>
  <c r="C3" i="6" s="1"/>
  <c r="G173" i="4"/>
  <c r="E173" i="4"/>
  <c r="B80" i="6" s="1"/>
  <c r="D173" i="4"/>
  <c r="C80" i="6" s="1"/>
  <c r="G172" i="4"/>
  <c r="E172" i="4"/>
  <c r="B185" i="6" s="1"/>
  <c r="D172" i="4"/>
  <c r="C185" i="6" s="1"/>
  <c r="G171" i="4"/>
  <c r="E171" i="4"/>
  <c r="B134" i="6" s="1"/>
  <c r="D171" i="4"/>
  <c r="C134" i="6" s="1"/>
  <c r="G170" i="4"/>
  <c r="E170" i="4"/>
  <c r="B206" i="6" s="1"/>
  <c r="D170" i="4"/>
  <c r="C206" i="6" s="1"/>
  <c r="G169" i="4"/>
  <c r="E169" i="4"/>
  <c r="B449" i="7" s="1"/>
  <c r="D169" i="4"/>
  <c r="C449" i="7" s="1"/>
  <c r="G168" i="4"/>
  <c r="E168" i="4"/>
  <c r="B424" i="6" s="1"/>
  <c r="D168" i="4"/>
  <c r="C424" i="6" s="1"/>
  <c r="G167" i="4"/>
  <c r="E167" i="4"/>
  <c r="B82" i="6" s="1"/>
  <c r="D167" i="4"/>
  <c r="C82" i="6" s="1"/>
  <c r="G166" i="4"/>
  <c r="E166" i="4"/>
  <c r="B309" i="6" s="1"/>
  <c r="D166" i="4"/>
  <c r="C309" i="6" s="1"/>
  <c r="G165" i="4"/>
  <c r="E165" i="4"/>
  <c r="B400" i="7" s="1"/>
  <c r="D165" i="4"/>
  <c r="C400" i="7" s="1"/>
  <c r="G164" i="4"/>
  <c r="E164" i="4"/>
  <c r="B585" i="6" s="1"/>
  <c r="D164" i="4"/>
  <c r="C585" i="6" s="1"/>
  <c r="G163" i="4"/>
  <c r="E163" i="4"/>
  <c r="B614" i="6" s="1"/>
  <c r="D163" i="4"/>
  <c r="C614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246" i="6" s="1"/>
  <c r="D155" i="4"/>
  <c r="C246" i="6" s="1"/>
  <c r="G154" i="4"/>
  <c r="E154" i="4"/>
  <c r="B91" i="7" s="1"/>
  <c r="D154" i="4"/>
  <c r="C91" i="7" s="1"/>
  <c r="G153" i="4"/>
  <c r="E153" i="4"/>
  <c r="B250" i="6" s="1"/>
  <c r="D153" i="4"/>
  <c r="C250" i="6" s="1"/>
  <c r="G152" i="4"/>
  <c r="E152" i="4"/>
  <c r="B118" i="6" s="1"/>
  <c r="D152" i="4"/>
  <c r="C118" i="6" s="1"/>
  <c r="G151" i="4"/>
  <c r="E151" i="4"/>
  <c r="B154" i="7" s="1"/>
  <c r="D151" i="4"/>
  <c r="C154" i="7" s="1"/>
  <c r="G150" i="4"/>
  <c r="E150" i="4"/>
  <c r="B584" i="6" s="1"/>
  <c r="D150" i="4"/>
  <c r="C584" i="6" s="1"/>
  <c r="G149" i="4"/>
  <c r="E149" i="4"/>
  <c r="B240" i="6" s="1"/>
  <c r="D149" i="4"/>
  <c r="C240" i="6" s="1"/>
  <c r="G148" i="4"/>
  <c r="E148" i="4"/>
  <c r="B447" i="7" s="1"/>
  <c r="D148" i="4"/>
  <c r="C447" i="7" s="1"/>
  <c r="G147" i="4"/>
  <c r="E147" i="4"/>
  <c r="B456" i="6" s="1"/>
  <c r="D147" i="4"/>
  <c r="C456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696" i="6" s="1"/>
  <c r="D144" i="4"/>
  <c r="C696" i="6" s="1"/>
  <c r="G143" i="4"/>
  <c r="E143" i="4"/>
  <c r="B446" i="7" s="1"/>
  <c r="D143" i="4"/>
  <c r="C446" i="7" s="1"/>
  <c r="G142" i="4"/>
  <c r="E142" i="4"/>
  <c r="B21" i="6" s="1"/>
  <c r="D142" i="4"/>
  <c r="C21" i="6" s="1"/>
  <c r="G141" i="4"/>
  <c r="E141" i="4"/>
  <c r="B477" i="6" s="1"/>
  <c r="D141" i="4"/>
  <c r="C477" i="6" s="1"/>
  <c r="G140" i="4"/>
  <c r="E140" i="4"/>
  <c r="B324" i="6" s="1"/>
  <c r="D140" i="4"/>
  <c r="C324" i="6" s="1"/>
  <c r="G139" i="4"/>
  <c r="E139" i="4"/>
  <c r="B43" i="6" s="1"/>
  <c r="D139" i="4"/>
  <c r="C43" i="6" s="1"/>
  <c r="G138" i="4"/>
  <c r="E138" i="4"/>
  <c r="B583" i="6" s="1"/>
  <c r="D138" i="4"/>
  <c r="C583" i="6" s="1"/>
  <c r="G137" i="4"/>
  <c r="E137" i="4"/>
  <c r="B471" i="6" s="1"/>
  <c r="D137" i="4"/>
  <c r="C471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81" i="6" s="1"/>
  <c r="D131" i="4"/>
  <c r="C181" i="6" s="1"/>
  <c r="G130" i="4"/>
  <c r="E130" i="4"/>
  <c r="B384" i="6" s="1"/>
  <c r="D130" i="4"/>
  <c r="C384" i="6" s="1"/>
  <c r="G129" i="4"/>
  <c r="E129" i="4"/>
  <c r="B613" i="6" s="1"/>
  <c r="D129" i="4"/>
  <c r="C613" i="6" s="1"/>
  <c r="G128" i="4"/>
  <c r="E128" i="4"/>
  <c r="B350" i="6" s="1"/>
  <c r="D128" i="4"/>
  <c r="C350" i="6" s="1"/>
  <c r="G127" i="4"/>
  <c r="E127" i="4"/>
  <c r="B612" i="6" s="1"/>
  <c r="D127" i="4"/>
  <c r="C612" i="6" s="1"/>
  <c r="G126" i="4"/>
  <c r="E126" i="4"/>
  <c r="B244" i="6" s="1"/>
  <c r="D126" i="4"/>
  <c r="C244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611" i="6" s="1"/>
  <c r="D123" i="4"/>
  <c r="C611" i="6" s="1"/>
  <c r="G122" i="4"/>
  <c r="E122" i="4"/>
  <c r="B443" i="7" s="1"/>
  <c r="D122" i="4"/>
  <c r="C443" i="7" s="1"/>
  <c r="G121" i="4"/>
  <c r="E121" i="4"/>
  <c r="B158" i="6" s="1"/>
  <c r="D121" i="4"/>
  <c r="C158" i="6" s="1"/>
  <c r="G120" i="4"/>
  <c r="E120" i="4"/>
  <c r="B284" i="6" s="1"/>
  <c r="D120" i="4"/>
  <c r="C284" i="6" s="1"/>
  <c r="G119" i="4"/>
  <c r="E119" i="4"/>
  <c r="B385" i="6" s="1"/>
  <c r="D119" i="4"/>
  <c r="C385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39" i="6" s="1"/>
  <c r="D116" i="4"/>
  <c r="C339" i="6" s="1"/>
  <c r="G115" i="4"/>
  <c r="E115" i="4"/>
  <c r="B349" i="6" s="1"/>
  <c r="D115" i="4"/>
  <c r="C349" i="6" s="1"/>
  <c r="G114" i="4"/>
  <c r="E114" i="4"/>
  <c r="B197" i="6" s="1"/>
  <c r="D114" i="4"/>
  <c r="C197" i="6" s="1"/>
  <c r="G113" i="4"/>
  <c r="E113" i="4"/>
  <c r="B687" i="6" s="1"/>
  <c r="D113" i="4"/>
  <c r="C687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59" i="6" s="1"/>
  <c r="D109" i="4"/>
  <c r="C59" i="6" s="1"/>
  <c r="G108" i="4"/>
  <c r="E108" i="4"/>
  <c r="B519" i="6" s="1"/>
  <c r="D108" i="4"/>
  <c r="C519" i="6" s="1"/>
  <c r="G107" i="4"/>
  <c r="E107" i="4"/>
  <c r="B175" i="7" s="1"/>
  <c r="D107" i="4"/>
  <c r="C175" i="7" s="1"/>
  <c r="G106" i="4"/>
  <c r="E106" i="4"/>
  <c r="B556" i="6" s="1"/>
  <c r="D106" i="4"/>
  <c r="C556" i="6" s="1"/>
  <c r="G105" i="4"/>
  <c r="E105" i="4"/>
  <c r="B210" i="6" s="1"/>
  <c r="D105" i="4"/>
  <c r="C210" i="6" s="1"/>
  <c r="G104" i="4"/>
  <c r="E104" i="4"/>
  <c r="B151" i="6" s="1"/>
  <c r="D104" i="4"/>
  <c r="C151" i="6" s="1"/>
  <c r="G103" i="4"/>
  <c r="E103" i="4"/>
  <c r="B695" i="6" s="1"/>
  <c r="D103" i="4"/>
  <c r="C695" i="6" s="1"/>
  <c r="G102" i="4"/>
  <c r="E102" i="4"/>
  <c r="B518" i="6" s="1"/>
  <c r="D102" i="4"/>
  <c r="C518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73" i="6" s="1"/>
  <c r="D99" i="4"/>
  <c r="C473" i="6" s="1"/>
  <c r="G98" i="4"/>
  <c r="E98" i="4"/>
  <c r="B610" i="6" s="1"/>
  <c r="D98" i="4"/>
  <c r="C610" i="6" s="1"/>
  <c r="G97" i="4"/>
  <c r="E97" i="4"/>
  <c r="B482" i="6" s="1"/>
  <c r="D97" i="4"/>
  <c r="C482" i="6" s="1"/>
  <c r="G96" i="4"/>
  <c r="E96" i="4"/>
  <c r="B109" i="7" s="1"/>
  <c r="D96" i="4"/>
  <c r="C109" i="7" s="1"/>
  <c r="G95" i="4"/>
  <c r="E95" i="4"/>
  <c r="B192" i="6" s="1"/>
  <c r="D95" i="4"/>
  <c r="C192" i="6" s="1"/>
  <c r="G94" i="4"/>
  <c r="E94" i="4"/>
  <c r="B27" i="6" s="1"/>
  <c r="D94" i="4"/>
  <c r="C27" i="6" s="1"/>
  <c r="G93" i="4"/>
  <c r="E93" i="4"/>
  <c r="B41" i="6" s="1"/>
  <c r="D93" i="4"/>
  <c r="C41" i="6" s="1"/>
  <c r="G92" i="4"/>
  <c r="E92" i="4"/>
  <c r="B438" i="7" s="1"/>
  <c r="D92" i="4"/>
  <c r="C438" i="7" s="1"/>
  <c r="G91" i="4"/>
  <c r="E91" i="4"/>
  <c r="B694" i="6" s="1"/>
  <c r="D91" i="4"/>
  <c r="C694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311" i="6" s="1"/>
  <c r="D85" i="4"/>
  <c r="C31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609" i="6" s="1"/>
  <c r="D80" i="4"/>
  <c r="C609" i="6" s="1"/>
  <c r="G79" i="4"/>
  <c r="E79" i="4"/>
  <c r="B608" i="6" s="1"/>
  <c r="D79" i="4"/>
  <c r="C608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481" i="6" s="1"/>
  <c r="D73" i="4"/>
  <c r="C481" i="6" s="1"/>
  <c r="G72" i="4"/>
  <c r="E72" i="4"/>
  <c r="B555" i="6" s="1"/>
  <c r="D72" i="4"/>
  <c r="C555" i="6" s="1"/>
  <c r="G71" i="4"/>
  <c r="E71" i="4"/>
  <c r="B430" i="7" s="1"/>
  <c r="D71" i="4"/>
  <c r="C430" i="7" s="1"/>
  <c r="G70" i="4"/>
  <c r="E70" i="4"/>
  <c r="B464" i="6" s="1"/>
  <c r="D70" i="4"/>
  <c r="C464" i="6" s="1"/>
  <c r="G69" i="4"/>
  <c r="E69" i="4"/>
  <c r="B433" i="6" s="1"/>
  <c r="D69" i="4"/>
  <c r="C433" i="6" s="1"/>
  <c r="G68" i="4"/>
  <c r="E68" i="4"/>
  <c r="B410" i="6" s="1"/>
  <c r="D68" i="4"/>
  <c r="C410" i="6" s="1"/>
  <c r="G67" i="4"/>
  <c r="E67" i="4"/>
  <c r="B616" i="7" s="1"/>
  <c r="D67" i="4"/>
  <c r="C616" i="7" s="1"/>
  <c r="G66" i="4"/>
  <c r="E66" i="4"/>
  <c r="B348" i="6" s="1"/>
  <c r="D66" i="4"/>
  <c r="C348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334" i="6" s="1"/>
  <c r="D62" i="4"/>
  <c r="C334" i="6" s="1"/>
  <c r="G61" i="4"/>
  <c r="E61" i="4"/>
  <c r="B303" i="6" s="1"/>
  <c r="D61" i="4"/>
  <c r="C303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72" i="6" s="1"/>
  <c r="D58" i="4"/>
  <c r="C172" i="6" s="1"/>
  <c r="G57" i="4"/>
  <c r="E57" i="4"/>
  <c r="B427" i="7" s="1"/>
  <c r="D57" i="4"/>
  <c r="C427" i="7" s="1"/>
  <c r="G56" i="4"/>
  <c r="E56" i="4"/>
  <c r="B143" i="6" s="1"/>
  <c r="D56" i="4"/>
  <c r="C143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37" i="6" s="1"/>
  <c r="D52" i="4"/>
  <c r="C337" i="6" s="1"/>
  <c r="G51" i="4"/>
  <c r="E51" i="4"/>
  <c r="B343" i="7" s="1"/>
  <c r="D51" i="4"/>
  <c r="C343" i="7" s="1"/>
  <c r="G50" i="4"/>
  <c r="E50" i="4"/>
  <c r="B128" i="6" s="1"/>
  <c r="D50" i="4"/>
  <c r="C128" i="6" s="1"/>
  <c r="G49" i="4"/>
  <c r="E49" i="4"/>
  <c r="B607" i="6" s="1"/>
  <c r="D49" i="4"/>
  <c r="C607" i="6" s="1"/>
  <c r="G48" i="4"/>
  <c r="E48" i="4"/>
  <c r="B615" i="7" s="1"/>
  <c r="D48" i="4"/>
  <c r="C615" i="7" s="1"/>
  <c r="G47" i="4"/>
  <c r="E47" i="4"/>
  <c r="B686" i="6" s="1"/>
  <c r="D47" i="4"/>
  <c r="C686" i="6" s="1"/>
  <c r="G46" i="4"/>
  <c r="E46" i="4"/>
  <c r="B275" i="7" s="1"/>
  <c r="D46" i="4"/>
  <c r="C275" i="7" s="1"/>
  <c r="G45" i="4"/>
  <c r="E45" i="4"/>
  <c r="B276" i="6" s="1"/>
  <c r="D45" i="4"/>
  <c r="C276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316" i="6" s="1"/>
  <c r="D41" i="4"/>
  <c r="C316" i="6" s="1"/>
  <c r="G40" i="4"/>
  <c r="E40" i="4"/>
  <c r="B215" i="6" s="1"/>
  <c r="D40" i="4"/>
  <c r="C215" i="6" s="1"/>
  <c r="G39" i="4"/>
  <c r="E39" i="4"/>
  <c r="B56" i="6" s="1"/>
  <c r="D39" i="4"/>
  <c r="C56" i="6" s="1"/>
  <c r="G38" i="4"/>
  <c r="E38" i="4"/>
  <c r="B116" i="6" s="1"/>
  <c r="D38" i="4"/>
  <c r="C116" i="6" s="1"/>
  <c r="G37" i="4"/>
  <c r="E37" i="4"/>
  <c r="B34" i="7" s="1"/>
  <c r="D37" i="4"/>
  <c r="C34" i="7" s="1"/>
  <c r="G36" i="4"/>
  <c r="E36" i="4"/>
  <c r="B142" i="6" s="1"/>
  <c r="D36" i="4"/>
  <c r="C142" i="6" s="1"/>
  <c r="G35" i="4"/>
  <c r="E35" i="4"/>
  <c r="B417" i="6" s="1"/>
  <c r="D35" i="4"/>
  <c r="C417" i="6" s="1"/>
  <c r="G34" i="4"/>
  <c r="E34" i="4"/>
  <c r="B606" i="6" s="1"/>
  <c r="D34" i="4"/>
  <c r="C606" i="6" s="1"/>
  <c r="G33" i="4"/>
  <c r="E33" i="4"/>
  <c r="B108" i="6" s="1"/>
  <c r="D33" i="4"/>
  <c r="C108" i="6" s="1"/>
  <c r="G32" i="4"/>
  <c r="E32" i="4"/>
  <c r="B517" i="6" s="1"/>
  <c r="D32" i="4"/>
  <c r="C517" i="6" s="1"/>
  <c r="G31" i="4"/>
  <c r="E31" i="4"/>
  <c r="B480" i="6" s="1"/>
  <c r="D31" i="4"/>
  <c r="C480" i="6" s="1"/>
  <c r="G30" i="4"/>
  <c r="E30" i="4"/>
  <c r="B151" i="7" s="1"/>
  <c r="D30" i="4"/>
  <c r="C151" i="7" s="1"/>
  <c r="G29" i="4"/>
  <c r="E29" i="4"/>
  <c r="B347" i="6" s="1"/>
  <c r="D29" i="4"/>
  <c r="C347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73" i="6" s="1"/>
  <c r="D26" i="4"/>
  <c r="C273" i="6" s="1"/>
  <c r="G25" i="4"/>
  <c r="E25" i="4"/>
  <c r="B109" i="6" s="1"/>
  <c r="D25" i="4"/>
  <c r="C10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27" i="6" s="1"/>
  <c r="D21" i="4"/>
  <c r="C127" i="6" s="1"/>
  <c r="G20" i="4"/>
  <c r="E20" i="4"/>
  <c r="B418" i="6" s="1"/>
  <c r="D20" i="4"/>
  <c r="C418" i="6" s="1"/>
  <c r="G19" i="4"/>
  <c r="E19" i="4"/>
  <c r="B472" i="6" s="1"/>
  <c r="D19" i="4"/>
  <c r="C472" i="6" s="1"/>
  <c r="G18" i="4"/>
  <c r="E18" i="4"/>
  <c r="B121" i="7" s="1"/>
  <c r="D18" i="4"/>
  <c r="C121" i="7" s="1"/>
  <c r="G17" i="4"/>
  <c r="E17" i="4"/>
  <c r="B173" i="6" s="1"/>
  <c r="D17" i="4"/>
  <c r="C173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7" i="6" s="1"/>
  <c r="D11" i="4"/>
  <c r="C137" i="6" s="1"/>
  <c r="G10" i="4"/>
  <c r="E10" i="4"/>
  <c r="B508" i="6" s="1"/>
  <c r="D10" i="4"/>
  <c r="C508" i="6" s="1"/>
  <c r="G9" i="4"/>
  <c r="E9" i="4"/>
  <c r="B153" i="6" s="1"/>
  <c r="D9" i="4"/>
  <c r="C153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516" i="6" s="1"/>
  <c r="D6" i="4"/>
  <c r="C516" i="6" s="1"/>
  <c r="G5" i="4"/>
  <c r="E5" i="4"/>
  <c r="B13" i="6" s="1"/>
  <c r="D5" i="4"/>
  <c r="C13" i="6" s="1"/>
  <c r="G4" i="4"/>
  <c r="E4" i="4"/>
  <c r="B605" i="6" s="1"/>
  <c r="D4" i="4"/>
  <c r="C605" i="6" s="1"/>
  <c r="G3" i="4"/>
  <c r="E3" i="4"/>
  <c r="B308" i="7" s="1"/>
  <c r="D3" i="4"/>
  <c r="C308" i="7" s="1"/>
  <c r="G2" i="4"/>
  <c r="E2" i="4"/>
  <c r="B416" i="7" s="1"/>
  <c r="D2" i="4"/>
  <c r="C416" i="7" s="1"/>
  <c r="S10" i="6" l="1"/>
  <c r="V641" i="6"/>
  <c r="X641" i="6" s="1"/>
  <c r="V365" i="6"/>
  <c r="X365" i="6" s="1"/>
  <c r="V472" i="6"/>
  <c r="X472" i="6" s="1"/>
  <c r="V517" i="6"/>
  <c r="X517" i="6" s="1"/>
  <c r="V316" i="6"/>
  <c r="X316" i="6" s="1"/>
  <c r="V303" i="6"/>
  <c r="X303" i="6" s="1"/>
  <c r="V482" i="6"/>
  <c r="X482" i="6" s="1"/>
  <c r="V519" i="6"/>
  <c r="X519" i="6" s="1"/>
  <c r="V158" i="6"/>
  <c r="X158" i="6" s="1"/>
  <c r="V471" i="6"/>
  <c r="X471" i="6" s="1"/>
  <c r="V240" i="6"/>
  <c r="X240" i="6" s="1"/>
  <c r="V82" i="6"/>
  <c r="X82" i="6" s="1"/>
  <c r="V180" i="6"/>
  <c r="X180" i="6" s="1"/>
  <c r="V697" i="6"/>
  <c r="X697" i="6" s="1"/>
  <c r="V616" i="6"/>
  <c r="X616" i="6" s="1"/>
  <c r="V209" i="6"/>
  <c r="X209" i="6" s="1"/>
  <c r="V51" i="6"/>
  <c r="X51" i="6" s="1"/>
  <c r="V263" i="6"/>
  <c r="X263" i="6" s="1"/>
  <c r="V243" i="6"/>
  <c r="X243" i="6" s="1"/>
  <c r="V92" i="6"/>
  <c r="X92" i="6" s="1"/>
  <c r="V701" i="6"/>
  <c r="X701" i="6" s="1"/>
  <c r="V235" i="6"/>
  <c r="X235" i="6" s="1"/>
  <c r="V620" i="6"/>
  <c r="X620" i="6" s="1"/>
  <c r="V320" i="6"/>
  <c r="X320" i="6" s="1"/>
  <c r="V387" i="6"/>
  <c r="X387" i="6" s="1"/>
  <c r="V195" i="6"/>
  <c r="X195" i="6" s="1"/>
  <c r="V261" i="6"/>
  <c r="X261" i="6" s="1"/>
  <c r="V623" i="6"/>
  <c r="X623" i="6" s="1"/>
  <c r="V299" i="6"/>
  <c r="X299" i="6" s="1"/>
  <c r="V487" i="6"/>
  <c r="X487" i="6" s="1"/>
  <c r="V402" i="6"/>
  <c r="X402" i="6" s="1"/>
  <c r="V69" i="6"/>
  <c r="X69" i="6" s="1"/>
  <c r="V44" i="6"/>
  <c r="X44" i="6" s="1"/>
  <c r="V529" i="6"/>
  <c r="X529" i="6" s="1"/>
  <c r="V293" i="6"/>
  <c r="X293" i="6" s="1"/>
  <c r="V49" i="6"/>
  <c r="X49" i="6" s="1"/>
  <c r="V581" i="6"/>
  <c r="X581" i="6" s="1"/>
  <c r="V628" i="6"/>
  <c r="X628" i="6" s="1"/>
  <c r="V413" i="6"/>
  <c r="X413" i="6" s="1"/>
  <c r="V32" i="6"/>
  <c r="X32" i="6" s="1"/>
  <c r="V632" i="6"/>
  <c r="X632" i="6" s="1"/>
  <c r="V391" i="6"/>
  <c r="X391" i="6" s="1"/>
  <c r="V198" i="6"/>
  <c r="X198" i="6" s="1"/>
  <c r="V492" i="6"/>
  <c r="X492" i="6" s="1"/>
  <c r="V262" i="6"/>
  <c r="X262" i="6" s="1"/>
  <c r="V91" i="6"/>
  <c r="X91" i="6" s="1"/>
  <c r="V494" i="6"/>
  <c r="X494" i="6" s="1"/>
  <c r="V214" i="6"/>
  <c r="X214" i="6" s="1"/>
  <c r="V640" i="6"/>
  <c r="X640" i="6" s="1"/>
  <c r="V312" i="6"/>
  <c r="X312" i="6" s="1"/>
  <c r="V48" i="6"/>
  <c r="X48" i="6" s="1"/>
  <c r="V713" i="6"/>
  <c r="X713" i="6" s="1"/>
  <c r="V644" i="6"/>
  <c r="X644" i="6" s="1"/>
  <c r="V647" i="6"/>
  <c r="X647" i="6" s="1"/>
  <c r="V538" i="6"/>
  <c r="X538" i="6" s="1"/>
  <c r="V499" i="6"/>
  <c r="X499" i="6" s="1"/>
  <c r="V70" i="6"/>
  <c r="X70" i="6" s="1"/>
  <c r="V114" i="6"/>
  <c r="X114" i="6" s="1"/>
  <c r="V654" i="6"/>
  <c r="X654" i="6" s="1"/>
  <c r="V716" i="6"/>
  <c r="X716" i="6" s="1"/>
  <c r="V436" i="6"/>
  <c r="X436" i="6" s="1"/>
  <c r="V412" i="6"/>
  <c r="X412" i="6" s="1"/>
  <c r="V310" i="6"/>
  <c r="X310" i="6" s="1"/>
  <c r="V381" i="6"/>
  <c r="X381" i="6" s="1"/>
  <c r="V406" i="6"/>
  <c r="X406" i="6" s="1"/>
  <c r="V141" i="6"/>
  <c r="X141" i="6" s="1"/>
  <c r="V208" i="6"/>
  <c r="X208" i="6" s="1"/>
  <c r="V224" i="6"/>
  <c r="X224" i="6" s="1"/>
  <c r="V110" i="6"/>
  <c r="X110" i="6" s="1"/>
  <c r="V457" i="6"/>
  <c r="X457" i="6" s="1"/>
  <c r="V601" i="6"/>
  <c r="X601" i="6" s="1"/>
  <c r="V40" i="6"/>
  <c r="X40" i="6" s="1"/>
  <c r="V719" i="6"/>
  <c r="X719" i="6" s="1"/>
  <c r="V138" i="6"/>
  <c r="X138" i="6" s="1"/>
  <c r="V331" i="6"/>
  <c r="X331" i="6" s="1"/>
  <c r="V335" i="6"/>
  <c r="X335" i="6" s="1"/>
  <c r="V673" i="6"/>
  <c r="X673" i="6" s="1"/>
  <c r="V511" i="6"/>
  <c r="X511" i="6" s="1"/>
  <c r="V495" i="6"/>
  <c r="X495" i="6" s="1"/>
  <c r="V361" i="6"/>
  <c r="X361" i="6" s="1"/>
  <c r="V553" i="6"/>
  <c r="X553" i="6" s="1"/>
  <c r="V125" i="6"/>
  <c r="X125" i="6" s="1"/>
  <c r="V325" i="6"/>
  <c r="X325" i="6" s="1"/>
  <c r="V650" i="6"/>
  <c r="X650" i="6" s="1"/>
  <c r="V254" i="6"/>
  <c r="X254" i="6" s="1"/>
  <c r="V207" i="6"/>
  <c r="X207" i="6" s="1"/>
  <c r="V366" i="6"/>
  <c r="X366" i="6" s="1"/>
  <c r="V308" i="6"/>
  <c r="X308" i="6" s="1"/>
  <c r="V190" i="6"/>
  <c r="X190" i="6" s="1"/>
  <c r="V659" i="6"/>
  <c r="X659" i="6" s="1"/>
  <c r="V661" i="6"/>
  <c r="X661" i="6" s="1"/>
  <c r="V502" i="6"/>
  <c r="X502" i="6" s="1"/>
  <c r="V341" i="6"/>
  <c r="X341" i="6" s="1"/>
  <c r="V170" i="6"/>
  <c r="X170" i="6" s="1"/>
  <c r="V397" i="6"/>
  <c r="X397" i="6" s="1"/>
  <c r="V670" i="6"/>
  <c r="X670" i="6" s="1"/>
  <c r="V307" i="6"/>
  <c r="X307" i="6" s="1"/>
  <c r="V53" i="6"/>
  <c r="X53" i="6" s="1"/>
  <c r="V297" i="6"/>
  <c r="X297" i="6" s="1"/>
  <c r="V371" i="6"/>
  <c r="X371" i="6" s="1"/>
  <c r="V340" i="6"/>
  <c r="X340" i="6" s="1"/>
  <c r="V96" i="6"/>
  <c r="X96" i="6" s="1"/>
  <c r="V4" i="6"/>
  <c r="X4" i="6" s="1"/>
  <c r="V204" i="6"/>
  <c r="X204" i="6" s="1"/>
  <c r="V575" i="6"/>
  <c r="X575" i="6" s="1"/>
  <c r="V604" i="6"/>
  <c r="X604" i="6" s="1"/>
  <c r="V10" i="6"/>
  <c r="X10" i="6" s="1"/>
  <c r="V547" i="6"/>
  <c r="X547" i="6" s="1"/>
  <c r="V465" i="6"/>
  <c r="X465" i="6" s="1"/>
  <c r="V14" i="6"/>
  <c r="X14" i="6" s="1"/>
  <c r="V50" i="6"/>
  <c r="X50" i="6" s="1"/>
  <c r="V693" i="6"/>
  <c r="X693" i="6" s="1"/>
  <c r="V129" i="6"/>
  <c r="X129" i="6" s="1"/>
  <c r="V16" i="6"/>
  <c r="X16" i="6" s="1"/>
  <c r="V218" i="6"/>
  <c r="X218" i="6" s="1"/>
  <c r="V259" i="6"/>
  <c r="X259" i="6" s="1"/>
  <c r="V322" i="6"/>
  <c r="X322" i="6" s="1"/>
  <c r="V115" i="6"/>
  <c r="X115" i="6" s="1"/>
  <c r="V238" i="6"/>
  <c r="X238" i="6" s="1"/>
  <c r="V157" i="6"/>
  <c r="X157" i="6" s="1"/>
  <c r="V289" i="6"/>
  <c r="X289" i="6" s="1"/>
  <c r="V227" i="6"/>
  <c r="X227" i="6" s="1"/>
  <c r="V321" i="6"/>
  <c r="X321" i="6" s="1"/>
  <c r="V37" i="6"/>
  <c r="X37" i="6" s="1"/>
  <c r="V528" i="6"/>
  <c r="X528" i="6" s="1"/>
  <c r="V75" i="6"/>
  <c r="X75" i="6" s="1"/>
  <c r="V71" i="6"/>
  <c r="X71" i="6" s="1"/>
  <c r="V313" i="6"/>
  <c r="X313" i="6" s="1"/>
  <c r="V509" i="6"/>
  <c r="X509" i="6" s="1"/>
  <c r="V605" i="6"/>
  <c r="X605" i="6" s="1"/>
  <c r="V418" i="6"/>
  <c r="X418" i="6" s="1"/>
  <c r="V276" i="6"/>
  <c r="X276" i="6" s="1"/>
  <c r="V334" i="6"/>
  <c r="X334" i="6" s="1"/>
  <c r="V608" i="6"/>
  <c r="X608" i="6" s="1"/>
  <c r="V59" i="6"/>
  <c r="X59" i="6" s="1"/>
  <c r="V611" i="6"/>
  <c r="X611" i="6" s="1"/>
  <c r="V583" i="6"/>
  <c r="X583" i="6" s="1"/>
  <c r="V424" i="6"/>
  <c r="X424" i="6" s="1"/>
  <c r="V73" i="6"/>
  <c r="X73" i="6" s="1"/>
  <c r="V520" i="6"/>
  <c r="X520" i="6" s="1"/>
  <c r="V64" i="6"/>
  <c r="X64" i="6" s="1"/>
  <c r="V522" i="6"/>
  <c r="X522" i="6" s="1"/>
  <c r="V422" i="6"/>
  <c r="X422" i="6" s="1"/>
  <c r="V249" i="6"/>
  <c r="X249" i="6" s="1"/>
  <c r="V445" i="6"/>
  <c r="X445" i="6" s="1"/>
  <c r="V523" i="6"/>
  <c r="X523" i="6" s="1"/>
  <c r="V524" i="6"/>
  <c r="X524" i="6" s="1"/>
  <c r="V100" i="6"/>
  <c r="X100" i="6" s="1"/>
  <c r="V319" i="6"/>
  <c r="X319" i="6" s="1"/>
  <c r="V667" i="6"/>
  <c r="X667" i="6" s="1"/>
  <c r="V314" i="6"/>
  <c r="X314" i="6" s="1"/>
  <c r="V258" i="6"/>
  <c r="X258" i="6" s="1"/>
  <c r="V430" i="6"/>
  <c r="X430" i="6" s="1"/>
  <c r="V565" i="6"/>
  <c r="X565" i="6" s="1"/>
  <c r="V156" i="6"/>
  <c r="X156" i="6" s="1"/>
  <c r="V31" i="6"/>
  <c r="X31" i="6" s="1"/>
  <c r="V531" i="6"/>
  <c r="X531" i="6" s="1"/>
  <c r="V467" i="6"/>
  <c r="X467" i="6" s="1"/>
  <c r="V566" i="6"/>
  <c r="X566" i="6" s="1"/>
  <c r="V356" i="6"/>
  <c r="X356" i="6" s="1"/>
  <c r="V124" i="6"/>
  <c r="X124" i="6" s="1"/>
  <c r="V275" i="6"/>
  <c r="X275" i="6" s="1"/>
  <c r="V256" i="6"/>
  <c r="X256" i="6" s="1"/>
  <c r="V219" i="6"/>
  <c r="X219" i="6" s="1"/>
  <c r="V239" i="6"/>
  <c r="X239" i="6" s="1"/>
  <c r="V707" i="6"/>
  <c r="X707" i="6" s="1"/>
  <c r="V133" i="6"/>
  <c r="X133" i="6" s="1"/>
  <c r="V490" i="6"/>
  <c r="X490" i="6" s="1"/>
  <c r="V119" i="6"/>
  <c r="X119" i="6" s="1"/>
  <c r="V491" i="6"/>
  <c r="X491" i="6" s="1"/>
  <c r="V454" i="6"/>
  <c r="X454" i="6" s="1"/>
  <c r="V708" i="6"/>
  <c r="X708" i="6" s="1"/>
  <c r="V344" i="6"/>
  <c r="X344" i="6" s="1"/>
  <c r="V167" i="6"/>
  <c r="X167" i="6" s="1"/>
  <c r="V414" i="6"/>
  <c r="X414" i="6" s="1"/>
  <c r="V496" i="6"/>
  <c r="X496" i="6" s="1"/>
  <c r="V58" i="6"/>
  <c r="X58" i="6" s="1"/>
  <c r="V497" i="6"/>
  <c r="X497" i="6" s="1"/>
  <c r="V296" i="6"/>
  <c r="X296" i="6" s="1"/>
  <c r="V61" i="6"/>
  <c r="X61" i="6" s="1"/>
  <c r="V102" i="6"/>
  <c r="X102" i="6" s="1"/>
  <c r="V78" i="6"/>
  <c r="X78" i="6" s="1"/>
  <c r="V33" i="6"/>
  <c r="X33" i="6" s="1"/>
  <c r="V649" i="6"/>
  <c r="X649" i="6" s="1"/>
  <c r="V498" i="6"/>
  <c r="X498" i="6" s="1"/>
  <c r="V268" i="6"/>
  <c r="X268" i="6" s="1"/>
  <c r="V183" i="6"/>
  <c r="X183" i="6" s="1"/>
  <c r="V364" i="6"/>
  <c r="X364" i="6" s="1"/>
  <c r="V691" i="6"/>
  <c r="X691" i="6" s="1"/>
  <c r="V42" i="6"/>
  <c r="X42" i="6" s="1"/>
  <c r="V144" i="6"/>
  <c r="X144" i="6" s="1"/>
  <c r="V294" i="6"/>
  <c r="X294" i="6" s="1"/>
  <c r="V717" i="6"/>
  <c r="X717" i="6" s="1"/>
  <c r="V540" i="6"/>
  <c r="X540" i="6" s="1"/>
  <c r="V251" i="6"/>
  <c r="X251" i="6" s="1"/>
  <c r="V277" i="6"/>
  <c r="X277" i="6" s="1"/>
  <c r="V658" i="6"/>
  <c r="X658" i="6" s="1"/>
  <c r="V57" i="6"/>
  <c r="X57" i="6" s="1"/>
  <c r="V660" i="6"/>
  <c r="X660" i="6" s="1"/>
  <c r="V662" i="6"/>
  <c r="X662" i="6" s="1"/>
  <c r="V665" i="6"/>
  <c r="X665" i="6" s="1"/>
  <c r="V248" i="6"/>
  <c r="X248" i="6" s="1"/>
  <c r="V15" i="6"/>
  <c r="X15" i="6" s="1"/>
  <c r="V370" i="6"/>
  <c r="X370" i="6" s="1"/>
  <c r="V83" i="6"/>
  <c r="X83" i="6" s="1"/>
  <c r="V668" i="6"/>
  <c r="X668" i="6" s="1"/>
  <c r="V176" i="6"/>
  <c r="X176" i="6" s="1"/>
  <c r="V346" i="6"/>
  <c r="X346" i="6" s="1"/>
  <c r="V474" i="6"/>
  <c r="X474" i="6" s="1"/>
  <c r="V196" i="6"/>
  <c r="X196" i="6" s="1"/>
  <c r="V132" i="6"/>
  <c r="X132" i="6" s="1"/>
  <c r="V318" i="6"/>
  <c r="X318" i="6" s="1"/>
  <c r="V426" i="6"/>
  <c r="X426" i="6" s="1"/>
  <c r="V458" i="6"/>
  <c r="X458" i="6" s="1"/>
  <c r="V120" i="6"/>
  <c r="X120" i="6" s="1"/>
  <c r="V373" i="6"/>
  <c r="X373" i="6" s="1"/>
  <c r="V255" i="6"/>
  <c r="X255" i="6" s="1"/>
  <c r="V574" i="6"/>
  <c r="X574" i="6" s="1"/>
  <c r="V677" i="6"/>
  <c r="X677" i="6" s="1"/>
  <c r="V545" i="6"/>
  <c r="X545" i="6" s="1"/>
  <c r="V724" i="6"/>
  <c r="X724" i="6" s="1"/>
  <c r="V66" i="6"/>
  <c r="X66" i="6" s="1"/>
  <c r="V175" i="6"/>
  <c r="X175" i="6" s="1"/>
  <c r="V470" i="6"/>
  <c r="X470" i="6" s="1"/>
  <c r="V683" i="6"/>
  <c r="X683" i="6" s="1"/>
  <c r="V726" i="6"/>
  <c r="X726" i="6" s="1"/>
  <c r="V685" i="6"/>
  <c r="X685" i="6" s="1"/>
  <c r="V22" i="6"/>
  <c r="X22" i="6" s="1"/>
  <c r="V607" i="6"/>
  <c r="X607" i="6" s="1"/>
  <c r="V311" i="6"/>
  <c r="X311" i="6" s="1"/>
  <c r="V324" i="6"/>
  <c r="X324" i="6" s="1"/>
  <c r="V134" i="6"/>
  <c r="X134" i="6" s="1"/>
  <c r="V281" i="6"/>
  <c r="X281" i="6" s="1"/>
  <c r="V328" i="6"/>
  <c r="X328" i="6" s="1"/>
  <c r="V588" i="6"/>
  <c r="X588" i="6" s="1"/>
  <c r="V702" i="6"/>
  <c r="X702" i="6" s="1"/>
  <c r="V233" i="6"/>
  <c r="X233" i="6" s="1"/>
  <c r="V534" i="6"/>
  <c r="X534" i="6" s="1"/>
  <c r="V153" i="6"/>
  <c r="X153" i="6" s="1"/>
  <c r="V109" i="6"/>
  <c r="X109" i="6" s="1"/>
  <c r="V142" i="6"/>
  <c r="X142" i="6" s="1"/>
  <c r="V128" i="6"/>
  <c r="X128" i="6" s="1"/>
  <c r="V433" i="6"/>
  <c r="X433" i="6" s="1"/>
  <c r="V6" i="6"/>
  <c r="X6" i="6" s="1"/>
  <c r="V694" i="6"/>
  <c r="X694" i="6" s="1"/>
  <c r="V695" i="6"/>
  <c r="X695" i="6" s="1"/>
  <c r="V349" i="6"/>
  <c r="X349" i="6" s="1"/>
  <c r="V350" i="6"/>
  <c r="X350" i="6" s="1"/>
  <c r="V477" i="6"/>
  <c r="X477" i="6" s="1"/>
  <c r="V246" i="6"/>
  <c r="X246" i="6" s="1"/>
  <c r="V185" i="6"/>
  <c r="X185" i="6" s="1"/>
  <c r="V453" i="6"/>
  <c r="X453" i="6" s="1"/>
  <c r="V615" i="6"/>
  <c r="X615" i="6" s="1"/>
  <c r="V148" i="6"/>
  <c r="X148" i="6" s="1"/>
  <c r="V698" i="6"/>
  <c r="X698" i="6" s="1"/>
  <c r="V74" i="6"/>
  <c r="X74" i="6" s="1"/>
  <c r="V559" i="6"/>
  <c r="X559" i="6" s="1"/>
  <c r="V111" i="6"/>
  <c r="X111" i="6" s="1"/>
  <c r="V619" i="6"/>
  <c r="X619" i="6" s="1"/>
  <c r="V217" i="6"/>
  <c r="X217" i="6" s="1"/>
  <c r="V327" i="6"/>
  <c r="X327" i="6" s="1"/>
  <c r="V485" i="6"/>
  <c r="X485" i="6" s="1"/>
  <c r="V271" i="6"/>
  <c r="X271" i="6" s="1"/>
  <c r="V260" i="6"/>
  <c r="X260" i="6" s="1"/>
  <c r="V398" i="6"/>
  <c r="X398" i="6" s="1"/>
  <c r="V352" i="6"/>
  <c r="X352" i="6" s="1"/>
  <c r="V515" i="6"/>
  <c r="X515" i="6" s="1"/>
  <c r="V625" i="6"/>
  <c r="X625" i="6" s="1"/>
  <c r="V162" i="6"/>
  <c r="X162" i="6" s="1"/>
  <c r="V690" i="6"/>
  <c r="X690" i="6" s="1"/>
  <c r="V564" i="6"/>
  <c r="X564" i="6" s="1"/>
  <c r="V178" i="6"/>
  <c r="X178" i="6" s="1"/>
  <c r="V592" i="6"/>
  <c r="X592" i="6" s="1"/>
  <c r="V706" i="6"/>
  <c r="X706" i="6" s="1"/>
  <c r="V159" i="6"/>
  <c r="X159" i="6" s="1"/>
  <c r="V232" i="6"/>
  <c r="X232" i="6" s="1"/>
  <c r="V580" i="6"/>
  <c r="X580" i="6" s="1"/>
  <c r="V630" i="6"/>
  <c r="X630" i="6" s="1"/>
  <c r="V533" i="6"/>
  <c r="X533" i="6" s="1"/>
  <c r="V213" i="6"/>
  <c r="X213" i="6" s="1"/>
  <c r="V567" i="6"/>
  <c r="X567" i="6" s="1"/>
  <c r="V330" i="6"/>
  <c r="X330" i="6" s="1"/>
  <c r="V635" i="6"/>
  <c r="X635" i="6" s="1"/>
  <c r="V636" i="6"/>
  <c r="X636" i="6" s="1"/>
  <c r="V536" i="6"/>
  <c r="X536" i="6" s="1"/>
  <c r="V710" i="6"/>
  <c r="X710" i="6" s="1"/>
  <c r="V342" i="6"/>
  <c r="X342" i="6" s="1"/>
  <c r="V161" i="6"/>
  <c r="X161" i="6" s="1"/>
  <c r="V103" i="6"/>
  <c r="X103" i="6" s="1"/>
  <c r="V165" i="6"/>
  <c r="X165" i="6" s="1"/>
  <c r="V290" i="6"/>
  <c r="X290" i="6" s="1"/>
  <c r="V645" i="6"/>
  <c r="X645" i="6" s="1"/>
  <c r="V55" i="6"/>
  <c r="X55" i="6" s="1"/>
  <c r="V7" i="6"/>
  <c r="X7" i="6" s="1"/>
  <c r="V500" i="6"/>
  <c r="X500" i="6" s="1"/>
  <c r="V597" i="6"/>
  <c r="X597" i="6" s="1"/>
  <c r="V136" i="6"/>
  <c r="X136" i="6" s="1"/>
  <c r="V105" i="6"/>
  <c r="X105" i="6" s="1"/>
  <c r="V77" i="6"/>
  <c r="X77" i="6" s="1"/>
  <c r="V572" i="6"/>
  <c r="X572" i="6" s="1"/>
  <c r="V598" i="6"/>
  <c r="X598" i="6" s="1"/>
  <c r="V155" i="6"/>
  <c r="X155" i="6" s="1"/>
  <c r="V368" i="6"/>
  <c r="X368" i="6" s="1"/>
  <c r="V541" i="6"/>
  <c r="X541" i="6" s="1"/>
  <c r="V65" i="6"/>
  <c r="X65" i="6" s="1"/>
  <c r="V184" i="6"/>
  <c r="X184" i="6" s="1"/>
  <c r="V164" i="6"/>
  <c r="X164" i="6" s="1"/>
  <c r="V274" i="6"/>
  <c r="X274" i="6" s="1"/>
  <c r="V147" i="6"/>
  <c r="X147" i="6" s="1"/>
  <c r="V152" i="6"/>
  <c r="X152" i="6" s="1"/>
  <c r="V669" i="6"/>
  <c r="X669" i="6" s="1"/>
  <c r="V514" i="6"/>
  <c r="X514" i="6" s="1"/>
  <c r="V23" i="6"/>
  <c r="X23" i="6" s="1"/>
  <c r="V382" i="6"/>
  <c r="X382" i="6" s="1"/>
  <c r="V399" i="6"/>
  <c r="X399" i="6" s="1"/>
  <c r="V428" i="6"/>
  <c r="X428" i="6" s="1"/>
  <c r="V721" i="6"/>
  <c r="X721" i="6" s="1"/>
  <c r="V140" i="6"/>
  <c r="X140" i="6" s="1"/>
  <c r="V186" i="6"/>
  <c r="X186" i="6" s="1"/>
  <c r="V372" i="6"/>
  <c r="X372" i="6" s="1"/>
  <c r="V503" i="6"/>
  <c r="X503" i="6" s="1"/>
  <c r="V423" i="6"/>
  <c r="X423" i="6" s="1"/>
  <c r="V212" i="6"/>
  <c r="X212" i="6" s="1"/>
  <c r="V46" i="6"/>
  <c r="X46" i="6" s="1"/>
  <c r="V191" i="6"/>
  <c r="X191" i="6" s="1"/>
  <c r="V427" i="6"/>
  <c r="X427" i="6" s="1"/>
  <c r="V242" i="6"/>
  <c r="X242" i="6" s="1"/>
  <c r="V149" i="6"/>
  <c r="X149" i="6" s="1"/>
  <c r="V679" i="6"/>
  <c r="X679" i="6" s="1"/>
  <c r="V440" i="6"/>
  <c r="X440" i="6" s="1"/>
  <c r="V469" i="6"/>
  <c r="X469" i="6" s="1"/>
  <c r="V101" i="6"/>
  <c r="X101" i="6" s="1"/>
  <c r="V201" i="6"/>
  <c r="X201" i="6" s="1"/>
  <c r="V146" i="6"/>
  <c r="X146" i="6" s="1"/>
  <c r="V301" i="6"/>
  <c r="X301" i="6" s="1"/>
  <c r="V228" i="6"/>
  <c r="X228" i="6" s="1"/>
  <c r="V194" i="6"/>
  <c r="X194" i="6" s="1"/>
  <c r="V380" i="6"/>
  <c r="X380" i="6" s="1"/>
  <c r="V682" i="6"/>
  <c r="X682" i="6" s="1"/>
  <c r="V506" i="6"/>
  <c r="X506" i="6" s="1"/>
  <c r="V174" i="6"/>
  <c r="X174" i="6" s="1"/>
  <c r="V30" i="6"/>
  <c r="X30" i="6" s="1"/>
  <c r="V286" i="6"/>
  <c r="X286" i="6" s="1"/>
  <c r="V97" i="6"/>
  <c r="X97" i="6" s="1"/>
  <c r="V508" i="6"/>
  <c r="X508" i="6" s="1"/>
  <c r="V273" i="6"/>
  <c r="X273" i="6" s="1"/>
  <c r="V116" i="6"/>
  <c r="X116" i="6" s="1"/>
  <c r="V337" i="6"/>
  <c r="X337" i="6" s="1"/>
  <c r="V464" i="6"/>
  <c r="X464" i="6" s="1"/>
  <c r="V41" i="6"/>
  <c r="X41" i="6" s="1"/>
  <c r="V151" i="6"/>
  <c r="X151" i="6" s="1"/>
  <c r="V339" i="6"/>
  <c r="X339" i="6" s="1"/>
  <c r="V613" i="6"/>
  <c r="X613" i="6" s="1"/>
  <c r="V21" i="6"/>
  <c r="X21" i="6" s="1"/>
  <c r="V614" i="6"/>
  <c r="X614" i="6" s="1"/>
  <c r="V80" i="6"/>
  <c r="X80" i="6" s="1"/>
  <c r="V386" i="6"/>
  <c r="X386" i="6" s="1"/>
  <c r="V557" i="6"/>
  <c r="X557" i="6" s="1"/>
  <c r="V139" i="6"/>
  <c r="X139" i="6" s="1"/>
  <c r="V150" i="6"/>
  <c r="X150" i="6" s="1"/>
  <c r="V108" i="6"/>
  <c r="X108" i="6" s="1"/>
  <c r="V610" i="6"/>
  <c r="X610" i="6" s="1"/>
  <c r="V584" i="6"/>
  <c r="X584" i="6" s="1"/>
  <c r="V179" i="6"/>
  <c r="X179" i="6" s="1"/>
  <c r="V343" i="6"/>
  <c r="X343" i="6" s="1"/>
  <c r="V621" i="6"/>
  <c r="X621" i="6" s="1"/>
  <c r="V704" i="6"/>
  <c r="X704" i="6" s="1"/>
  <c r="V12" i="6"/>
  <c r="X12" i="6" s="1"/>
  <c r="V338" i="6"/>
  <c r="X338" i="6" s="1"/>
  <c r="V353" i="6"/>
  <c r="X353" i="6" s="1"/>
  <c r="V270" i="6"/>
  <c r="X270" i="6" s="1"/>
  <c r="V409" i="6"/>
  <c r="X409" i="6" s="1"/>
  <c r="V461" i="6"/>
  <c r="X461" i="6" s="1"/>
  <c r="V627" i="6"/>
  <c r="X627" i="6" s="1"/>
  <c r="V489" i="6"/>
  <c r="X489" i="6" s="1"/>
  <c r="V357" i="6"/>
  <c r="X357" i="6" s="1"/>
  <c r="V594" i="6"/>
  <c r="X594" i="6" s="1"/>
  <c r="V408" i="6"/>
  <c r="X408" i="6" s="1"/>
  <c r="V569" i="6"/>
  <c r="X569" i="6" s="1"/>
  <c r="V634" i="6"/>
  <c r="X634" i="6" s="1"/>
  <c r="V359" i="6"/>
  <c r="X359" i="6" s="1"/>
  <c r="V247" i="6"/>
  <c r="X247" i="6" s="1"/>
  <c r="V199" i="6"/>
  <c r="X199" i="6" s="1"/>
  <c r="V163" i="6"/>
  <c r="X163" i="6" s="1"/>
  <c r="V54" i="6"/>
  <c r="X54" i="6" s="1"/>
  <c r="V638" i="6"/>
  <c r="X638" i="6" s="1"/>
  <c r="V288" i="6"/>
  <c r="X288" i="6" s="1"/>
  <c r="V711" i="6"/>
  <c r="X711" i="6" s="1"/>
  <c r="V419" i="6"/>
  <c r="X419" i="6" s="1"/>
  <c r="V439" i="6"/>
  <c r="X439" i="6" s="1"/>
  <c r="V712" i="6"/>
  <c r="X712" i="6" s="1"/>
  <c r="V455" i="6"/>
  <c r="X455" i="6" s="1"/>
  <c r="V537" i="6"/>
  <c r="X537" i="6" s="1"/>
  <c r="V329" i="6"/>
  <c r="X329" i="6" s="1"/>
  <c r="V643" i="6"/>
  <c r="X643" i="6" s="1"/>
  <c r="V362" i="6"/>
  <c r="X362" i="6" s="1"/>
  <c r="V130" i="6"/>
  <c r="X130" i="6" s="1"/>
  <c r="V648" i="6"/>
  <c r="X648" i="6" s="1"/>
  <c r="V400" i="6"/>
  <c r="X400" i="6" s="1"/>
  <c r="V28" i="6"/>
  <c r="X28" i="6" s="1"/>
  <c r="V475" i="6"/>
  <c r="X475" i="6" s="1"/>
  <c r="V651" i="6"/>
  <c r="X651" i="6" s="1"/>
  <c r="V570" i="6"/>
  <c r="X570" i="6" s="1"/>
  <c r="V513" i="6"/>
  <c r="X513" i="6" s="1"/>
  <c r="V714" i="6"/>
  <c r="X714" i="6" s="1"/>
  <c r="V715" i="6"/>
  <c r="X715" i="6" s="1"/>
  <c r="V94" i="6"/>
  <c r="X94" i="6" s="1"/>
  <c r="V388" i="6"/>
  <c r="X388" i="6" s="1"/>
  <c r="V655" i="6"/>
  <c r="X655" i="6" s="1"/>
  <c r="V216" i="6"/>
  <c r="X216" i="6" s="1"/>
  <c r="V435" i="6"/>
  <c r="X435" i="6" s="1"/>
  <c r="V367" i="6"/>
  <c r="X367" i="6" s="1"/>
  <c r="V657" i="6"/>
  <c r="X657" i="6" s="1"/>
  <c r="V107" i="6"/>
  <c r="X107" i="6" s="1"/>
  <c r="V447" i="6"/>
  <c r="X447" i="6" s="1"/>
  <c r="V449" i="6"/>
  <c r="X449" i="6" s="1"/>
  <c r="V36" i="6"/>
  <c r="X36" i="6" s="1"/>
  <c r="V211" i="6"/>
  <c r="X211" i="6" s="1"/>
  <c r="V429" i="6"/>
  <c r="X429" i="6" s="1"/>
  <c r="V272" i="6"/>
  <c r="X272" i="6" s="1"/>
  <c r="V663" i="6"/>
  <c r="X663" i="6" s="1"/>
  <c r="V369" i="6"/>
  <c r="X369" i="6" s="1"/>
  <c r="V450" i="6"/>
  <c r="X450" i="6" s="1"/>
  <c r="V345" i="6"/>
  <c r="X345" i="6" s="1"/>
  <c r="V666" i="6"/>
  <c r="X666" i="6" s="1"/>
  <c r="V573" i="6"/>
  <c r="X573" i="6" s="1"/>
  <c r="V19" i="6"/>
  <c r="X19" i="6" s="1"/>
  <c r="V225" i="6"/>
  <c r="X225" i="6" s="1"/>
  <c r="V24" i="6"/>
  <c r="X24" i="6" s="1"/>
  <c r="V543" i="6"/>
  <c r="X543" i="6" s="1"/>
  <c r="V11" i="6"/>
  <c r="X11" i="6" s="1"/>
  <c r="V671" i="6"/>
  <c r="X671" i="6" s="1"/>
  <c r="V395" i="6"/>
  <c r="X395" i="6" s="1"/>
  <c r="V333" i="6"/>
  <c r="X333" i="6" s="1"/>
  <c r="V106" i="6"/>
  <c r="X106" i="6" s="1"/>
  <c r="V554" i="6"/>
  <c r="X554" i="6" s="1"/>
  <c r="V89" i="6"/>
  <c r="X89" i="6" s="1"/>
  <c r="V117" i="6"/>
  <c r="X117" i="6" s="1"/>
  <c r="V171" i="6"/>
  <c r="X171" i="6" s="1"/>
  <c r="V68" i="6"/>
  <c r="X68" i="6" s="1"/>
  <c r="V451" i="6"/>
  <c r="X451" i="6" s="1"/>
  <c r="V323" i="6"/>
  <c r="X323" i="6" s="1"/>
  <c r="V203" i="6"/>
  <c r="X203" i="6" s="1"/>
  <c r="V245" i="6"/>
  <c r="X245" i="6" s="1"/>
  <c r="V374" i="6"/>
  <c r="X374" i="6" s="1"/>
  <c r="V85" i="6"/>
  <c r="X85" i="6" s="1"/>
  <c r="V282" i="6"/>
  <c r="X282" i="6" s="1"/>
  <c r="V326" i="6"/>
  <c r="X326" i="6" s="1"/>
  <c r="V375" i="6"/>
  <c r="X375" i="6" s="1"/>
  <c r="V390" i="6"/>
  <c r="X390" i="6" s="1"/>
  <c r="V336" i="6"/>
  <c r="X336" i="6" s="1"/>
  <c r="V680" i="6"/>
  <c r="X680" i="6" s="1"/>
  <c r="V576" i="6"/>
  <c r="X576" i="6" s="1"/>
  <c r="V253" i="6"/>
  <c r="X253" i="6" s="1"/>
  <c r="V577" i="6"/>
  <c r="X577" i="6" s="1"/>
  <c r="V379" i="6"/>
  <c r="X379" i="6" s="1"/>
  <c r="V725" i="6"/>
  <c r="X725" i="6" s="1"/>
  <c r="V93" i="6"/>
  <c r="X93" i="6" s="1"/>
  <c r="V252" i="6"/>
  <c r="X252" i="6" s="1"/>
  <c r="V476" i="6"/>
  <c r="X476" i="6" s="1"/>
  <c r="V579" i="6"/>
  <c r="X579" i="6" s="1"/>
  <c r="V223" i="6"/>
  <c r="X223" i="6" s="1"/>
  <c r="V507" i="6"/>
  <c r="X507" i="6" s="1"/>
  <c r="V404" i="6"/>
  <c r="X404" i="6" s="1"/>
  <c r="V205" i="6"/>
  <c r="X205" i="6" s="1"/>
  <c r="V626" i="6"/>
  <c r="X626" i="6" s="1"/>
  <c r="V441" i="6"/>
  <c r="X441" i="6" s="1"/>
  <c r="V160" i="6"/>
  <c r="X160" i="6" s="1"/>
  <c r="V104" i="6"/>
  <c r="X104" i="6" s="1"/>
  <c r="V629" i="6"/>
  <c r="X629" i="6" s="1"/>
  <c r="V595" i="6"/>
  <c r="X595" i="6" s="1"/>
  <c r="V358" i="6"/>
  <c r="X358" i="6" s="1"/>
  <c r="V493" i="6"/>
  <c r="X493" i="6" s="1"/>
  <c r="V360" i="6"/>
  <c r="X360" i="6" s="1"/>
  <c r="V442" i="6"/>
  <c r="X442" i="6" s="1"/>
  <c r="V279" i="6"/>
  <c r="X279" i="6" s="1"/>
  <c r="V363" i="6"/>
  <c r="X363" i="6" s="1"/>
  <c r="V539" i="6"/>
  <c r="X539" i="6" s="1"/>
  <c r="V169" i="6"/>
  <c r="X169" i="6" s="1"/>
  <c r="V154" i="6"/>
  <c r="X154" i="6" s="1"/>
  <c r="V317" i="6"/>
  <c r="X317" i="6" s="1"/>
  <c r="V306" i="6"/>
  <c r="X306" i="6" s="1"/>
  <c r="V501" i="6"/>
  <c r="X501" i="6" s="1"/>
  <c r="V664" i="6"/>
  <c r="X664" i="6" s="1"/>
  <c r="V420" i="6"/>
  <c r="X420" i="6" s="1"/>
  <c r="V99" i="6"/>
  <c r="X99" i="6" s="1"/>
  <c r="V689" i="6"/>
  <c r="X689" i="6" s="1"/>
  <c r="V84" i="6"/>
  <c r="X84" i="6" s="1"/>
  <c r="V527" i="6"/>
  <c r="X527" i="6" s="1"/>
  <c r="V5" i="6"/>
  <c r="X5" i="6" s="1"/>
  <c r="V488" i="6"/>
  <c r="X488" i="6" s="1"/>
  <c r="V45" i="6"/>
  <c r="X45" i="6" s="1"/>
  <c r="V434" i="6"/>
  <c r="X434" i="6" s="1"/>
  <c r="V593" i="6"/>
  <c r="X593" i="6" s="1"/>
  <c r="V383" i="6"/>
  <c r="X383" i="6" s="1"/>
  <c r="V354" i="6"/>
  <c r="X354" i="6" s="1"/>
  <c r="V98" i="6"/>
  <c r="X98" i="6" s="1"/>
  <c r="V355" i="6"/>
  <c r="X355" i="6" s="1"/>
  <c r="V35" i="6"/>
  <c r="X35" i="6" s="1"/>
  <c r="V38" i="6"/>
  <c r="X38" i="6" s="1"/>
  <c r="V532" i="6"/>
  <c r="X532" i="6" s="1"/>
  <c r="V112" i="6"/>
  <c r="X112" i="6" s="1"/>
  <c r="V633" i="6"/>
  <c r="X633" i="6" s="1"/>
  <c r="V568" i="6"/>
  <c r="X568" i="6" s="1"/>
  <c r="V168" i="6"/>
  <c r="X168" i="6" s="1"/>
  <c r="V699" i="6"/>
  <c r="X699" i="6" s="1"/>
  <c r="V305" i="6"/>
  <c r="X305" i="6" s="1"/>
  <c r="V462" i="6"/>
  <c r="X462" i="6" s="1"/>
  <c r="V237" i="6"/>
  <c r="X237" i="6" s="1"/>
  <c r="V87" i="6"/>
  <c r="X87" i="6" s="1"/>
  <c r="V230" i="6"/>
  <c r="X230" i="6" s="1"/>
  <c r="V63" i="6"/>
  <c r="X63" i="6" s="1"/>
  <c r="V396" i="6"/>
  <c r="X396" i="6" s="1"/>
  <c r="V351" i="6"/>
  <c r="X351" i="6" s="1"/>
  <c r="V13" i="6"/>
  <c r="X13" i="6" s="1"/>
  <c r="V137" i="6"/>
  <c r="X137" i="6" s="1"/>
  <c r="V127" i="6"/>
  <c r="X127" i="6" s="1"/>
  <c r="V347" i="6"/>
  <c r="X347" i="6" s="1"/>
  <c r="V606" i="6"/>
  <c r="X606" i="6" s="1"/>
  <c r="V56" i="6"/>
  <c r="X56" i="6" s="1"/>
  <c r="V686" i="6"/>
  <c r="X686" i="6" s="1"/>
  <c r="V143" i="6"/>
  <c r="X143" i="6" s="1"/>
  <c r="V348" i="6"/>
  <c r="X348" i="6" s="1"/>
  <c r="V555" i="6"/>
  <c r="X555" i="6" s="1"/>
  <c r="V609" i="6"/>
  <c r="X609" i="6" s="1"/>
  <c r="V27" i="6"/>
  <c r="X27" i="6" s="1"/>
  <c r="V473" i="6"/>
  <c r="X473" i="6" s="1"/>
  <c r="V210" i="6"/>
  <c r="X210" i="6" s="1"/>
  <c r="V687" i="6"/>
  <c r="X687" i="6" s="1"/>
  <c r="V385" i="6"/>
  <c r="X385" i="6" s="1"/>
  <c r="V244" i="6"/>
  <c r="X244" i="6" s="1"/>
  <c r="V384" i="6"/>
  <c r="X384" i="6" s="1"/>
  <c r="V43" i="6"/>
  <c r="X43" i="6" s="1"/>
  <c r="V696" i="6"/>
  <c r="X696" i="6" s="1"/>
  <c r="V118" i="6"/>
  <c r="X118" i="6" s="1"/>
  <c r="V585" i="6"/>
  <c r="X585" i="6" s="1"/>
  <c r="V206" i="6"/>
  <c r="X206" i="6" s="1"/>
  <c r="V3" i="6"/>
  <c r="X3" i="6" s="1"/>
  <c r="V188" i="6"/>
  <c r="X188" i="6" s="1"/>
  <c r="V18" i="6"/>
  <c r="X18" i="6" s="1"/>
  <c r="V72" i="6"/>
  <c r="X72" i="6" s="1"/>
  <c r="V90" i="6"/>
  <c r="X90" i="6" s="1"/>
  <c r="V587" i="6"/>
  <c r="X587" i="6" s="1"/>
  <c r="V582" i="6"/>
  <c r="X582" i="6" s="1"/>
  <c r="V617" i="6"/>
  <c r="X617" i="6" s="1"/>
  <c r="V267" i="6"/>
  <c r="X267" i="6" s="1"/>
  <c r="V483" i="6"/>
  <c r="X483" i="6" s="1"/>
  <c r="V432" i="6"/>
  <c r="X432" i="6" s="1"/>
  <c r="V484" i="6"/>
  <c r="X484" i="6" s="1"/>
  <c r="V411" i="6"/>
  <c r="X411" i="6" s="1"/>
  <c r="V202" i="6"/>
  <c r="X202" i="6" s="1"/>
  <c r="V618" i="6"/>
  <c r="X618" i="6" s="1"/>
  <c r="V122" i="6"/>
  <c r="X122" i="6" s="1"/>
  <c r="V561" i="6"/>
  <c r="X561" i="6" s="1"/>
  <c r="V67" i="6"/>
  <c r="X67" i="6" s="1"/>
  <c r="V189" i="6"/>
  <c r="X189" i="6" s="1"/>
  <c r="V257" i="6"/>
  <c r="X257" i="6" s="1"/>
  <c r="V703" i="6"/>
  <c r="X703" i="6" s="1"/>
  <c r="V403" i="6"/>
  <c r="X403" i="6" s="1"/>
  <c r="V563" i="6"/>
  <c r="X563" i="6" s="1"/>
  <c r="V79" i="6"/>
  <c r="X79" i="6" s="1"/>
  <c r="V622" i="6"/>
  <c r="X622" i="6" s="1"/>
  <c r="V552" i="6"/>
  <c r="X552" i="6" s="1"/>
  <c r="V47" i="6"/>
  <c r="X47" i="6" s="1"/>
  <c r="V234" i="6"/>
  <c r="X234" i="6" s="1"/>
  <c r="V525" i="6"/>
  <c r="X525" i="6" s="1"/>
  <c r="V637" i="6"/>
  <c r="X637" i="6" s="1"/>
  <c r="V478" i="6"/>
  <c r="X478" i="6" s="1"/>
  <c r="V17" i="6"/>
  <c r="X17" i="6" s="1"/>
  <c r="V95" i="6"/>
  <c r="X95" i="6" s="1"/>
  <c r="V656" i="6"/>
  <c r="X656" i="6" s="1"/>
  <c r="V298" i="6"/>
  <c r="X298" i="6" s="1"/>
  <c r="V34" i="6"/>
  <c r="X34" i="6" s="1"/>
  <c r="V392" i="6"/>
  <c r="X392" i="6" s="1"/>
  <c r="V241" i="6"/>
  <c r="X241" i="6" s="1"/>
  <c r="V264" i="6"/>
  <c r="X264" i="6" s="1"/>
  <c r="V292" i="6"/>
  <c r="X292" i="6" s="1"/>
  <c r="V377" i="6"/>
  <c r="X377" i="6" s="1"/>
  <c r="V221" i="6"/>
  <c r="X221" i="6" s="1"/>
  <c r="V624" i="6"/>
  <c r="X624" i="6" s="1"/>
  <c r="V401" i="6"/>
  <c r="X401" i="6" s="1"/>
  <c r="V278" i="6"/>
  <c r="X278" i="6" s="1"/>
  <c r="V26" i="6"/>
  <c r="X26" i="6" s="1"/>
  <c r="V549" i="6"/>
  <c r="X549" i="6" s="1"/>
  <c r="V300" i="6"/>
  <c r="X300" i="6" s="1"/>
  <c r="V25" i="6"/>
  <c r="X25" i="6" s="1"/>
  <c r="V394" i="6"/>
  <c r="X394" i="6" s="1"/>
  <c r="V705" i="6"/>
  <c r="X705" i="6" s="1"/>
  <c r="V446" i="6"/>
  <c r="X446" i="6" s="1"/>
  <c r="V452" i="6"/>
  <c r="X452" i="6" s="1"/>
  <c r="V530" i="6"/>
  <c r="X530" i="6" s="1"/>
  <c r="V463" i="6"/>
  <c r="X463" i="6" s="1"/>
  <c r="V407" i="6"/>
  <c r="X407" i="6" s="1"/>
  <c r="V415" i="6"/>
  <c r="X415" i="6" s="1"/>
  <c r="V437" i="6"/>
  <c r="X437" i="6" s="1"/>
  <c r="V468" i="6"/>
  <c r="X468" i="6" s="1"/>
  <c r="V405" i="6"/>
  <c r="X405" i="6" s="1"/>
  <c r="V631" i="6"/>
  <c r="X631" i="6" s="1"/>
  <c r="V126" i="6"/>
  <c r="X126" i="6" s="1"/>
  <c r="V510" i="6"/>
  <c r="X510" i="6" s="1"/>
  <c r="V596" i="6"/>
  <c r="X596" i="6" s="1"/>
  <c r="V236" i="6"/>
  <c r="X236" i="6" s="1"/>
  <c r="V304" i="6"/>
  <c r="X304" i="6" s="1"/>
  <c r="V52" i="6"/>
  <c r="X52" i="6" s="1"/>
  <c r="V550" i="6"/>
  <c r="X550" i="6" s="1"/>
  <c r="V709" i="6"/>
  <c r="X709" i="6" s="1"/>
  <c r="V535" i="6"/>
  <c r="X535" i="6" s="1"/>
  <c r="V81" i="6"/>
  <c r="X81" i="6" s="1"/>
  <c r="V302" i="6"/>
  <c r="X302" i="6" s="1"/>
  <c r="V283" i="6"/>
  <c r="X283" i="6" s="1"/>
  <c r="V639" i="6"/>
  <c r="X639" i="6" s="1"/>
  <c r="V177" i="6"/>
  <c r="X177" i="6" s="1"/>
  <c r="V642" i="6"/>
  <c r="X642" i="6" s="1"/>
  <c r="V135" i="6"/>
  <c r="X135" i="6" s="1"/>
  <c r="V479" i="6"/>
  <c r="X479" i="6" s="1"/>
  <c r="V269" i="6"/>
  <c r="X269" i="6" s="1"/>
  <c r="V76" i="6"/>
  <c r="X76" i="6" s="1"/>
  <c r="V646" i="6"/>
  <c r="X646" i="6" s="1"/>
  <c r="V512" i="6"/>
  <c r="X512" i="6" s="1"/>
  <c r="V548" i="6"/>
  <c r="X548" i="6" s="1"/>
  <c r="V220" i="6"/>
  <c r="X220" i="6" s="1"/>
  <c r="V443" i="6"/>
  <c r="X443" i="6" s="1"/>
  <c r="V652" i="6"/>
  <c r="X652" i="6" s="1"/>
  <c r="V653" i="6"/>
  <c r="X653" i="6" s="1"/>
  <c r="V431" i="6"/>
  <c r="X431" i="6" s="1"/>
  <c r="V229" i="6"/>
  <c r="X229" i="6" s="1"/>
  <c r="V121" i="6"/>
  <c r="X121" i="6" s="1"/>
  <c r="V571" i="6"/>
  <c r="X571" i="6" s="1"/>
  <c r="V448" i="6"/>
  <c r="X448" i="6" s="1"/>
  <c r="V123" i="6"/>
  <c r="X123" i="6" s="1"/>
  <c r="V416" i="6"/>
  <c r="X416" i="6" s="1"/>
  <c r="V20" i="6"/>
  <c r="X20" i="6" s="1"/>
  <c r="V466" i="6"/>
  <c r="X466" i="6" s="1"/>
  <c r="V599" i="6"/>
  <c r="X599" i="6" s="1"/>
  <c r="V62" i="6"/>
  <c r="X62" i="6" s="1"/>
  <c r="V222" i="6"/>
  <c r="X222" i="6" s="1"/>
  <c r="V600" i="6"/>
  <c r="X600" i="6" s="1"/>
  <c r="V542" i="6"/>
  <c r="X542" i="6" s="1"/>
  <c r="V187" i="6"/>
  <c r="X187" i="6" s="1"/>
  <c r="V718" i="6"/>
  <c r="X718" i="6" s="1"/>
  <c r="V8" i="6"/>
  <c r="X8" i="6" s="1"/>
  <c r="V389" i="6"/>
  <c r="X389" i="6" s="1"/>
  <c r="V460" i="6"/>
  <c r="X460" i="6" s="1"/>
  <c r="V265" i="6"/>
  <c r="X265" i="6" s="1"/>
  <c r="V145" i="6"/>
  <c r="X145" i="6" s="1"/>
  <c r="V166" i="6"/>
  <c r="X166" i="6" s="1"/>
  <c r="V544" i="6"/>
  <c r="X544" i="6" s="1"/>
  <c r="V720" i="6"/>
  <c r="X720" i="6" s="1"/>
  <c r="V444" i="6"/>
  <c r="X444" i="6" s="1"/>
  <c r="V602" i="6"/>
  <c r="X602" i="6" s="1"/>
  <c r="V291" i="6"/>
  <c r="X291" i="6" s="1"/>
  <c r="V672" i="6"/>
  <c r="X672" i="6" s="1"/>
  <c r="V421" i="6"/>
  <c r="X421" i="6" s="1"/>
  <c r="V332" i="6"/>
  <c r="X332" i="6" s="1"/>
  <c r="V193" i="6"/>
  <c r="X193" i="6" s="1"/>
  <c r="V674" i="6"/>
  <c r="X674" i="6" s="1"/>
  <c r="V226" i="6"/>
  <c r="X226" i="6" s="1"/>
  <c r="V438" i="6"/>
  <c r="X438" i="6" s="1"/>
  <c r="V675" i="6"/>
  <c r="X675" i="6" s="1"/>
  <c r="V723" i="6"/>
  <c r="X723" i="6" s="1"/>
  <c r="V200" i="6"/>
  <c r="X200" i="6" s="1"/>
  <c r="V676" i="6"/>
  <c r="X676" i="6" s="1"/>
  <c r="V678" i="6"/>
  <c r="X678" i="6" s="1"/>
  <c r="V504" i="6"/>
  <c r="X504" i="6" s="1"/>
  <c r="V376" i="6"/>
  <c r="X376" i="6" s="1"/>
  <c r="V546" i="6"/>
  <c r="X546" i="6" s="1"/>
  <c r="V113" i="6"/>
  <c r="X113" i="6" s="1"/>
  <c r="V459" i="6"/>
  <c r="X459" i="6" s="1"/>
  <c r="V578" i="6"/>
  <c r="X578" i="6" s="1"/>
  <c r="V505" i="6"/>
  <c r="X505" i="6" s="1"/>
  <c r="V681" i="6"/>
  <c r="X681" i="6" s="1"/>
  <c r="V684" i="6"/>
  <c r="X684" i="6" s="1"/>
  <c r="V86" i="6"/>
  <c r="X86" i="6" s="1"/>
  <c r="V280" i="6"/>
  <c r="X280" i="6" s="1"/>
  <c r="V231" i="6"/>
  <c r="X231" i="6" s="1"/>
  <c r="V393" i="6"/>
  <c r="X393" i="6" s="1"/>
  <c r="V722" i="6"/>
  <c r="X722" i="6" s="1"/>
  <c r="V603" i="6"/>
  <c r="X603" i="6" s="1"/>
  <c r="V692" i="6"/>
  <c r="X692" i="6" s="1"/>
  <c r="V2" i="6"/>
  <c r="X2" i="6" s="1"/>
  <c r="V378" i="6"/>
  <c r="X378" i="6" s="1"/>
  <c r="V60" i="6"/>
  <c r="X60" i="6" s="1"/>
  <c r="V88" i="6"/>
  <c r="X88" i="6" s="1"/>
  <c r="V516" i="6"/>
  <c r="X516" i="6" s="1"/>
  <c r="V173" i="6"/>
  <c r="X173" i="6" s="1"/>
  <c r="V480" i="6"/>
  <c r="X480" i="6" s="1"/>
  <c r="V417" i="6"/>
  <c r="X417" i="6" s="1"/>
  <c r="V215" i="6"/>
  <c r="X215" i="6" s="1"/>
  <c r="V172" i="6"/>
  <c r="X172" i="6" s="1"/>
  <c r="V410" i="6"/>
  <c r="X410" i="6" s="1"/>
  <c r="V481" i="6"/>
  <c r="X481" i="6" s="1"/>
  <c r="V192" i="6"/>
  <c r="X192" i="6" s="1"/>
  <c r="V518" i="6"/>
  <c r="X518" i="6" s="1"/>
  <c r="V556" i="6"/>
  <c r="X556" i="6" s="1"/>
  <c r="V197" i="6"/>
  <c r="X197" i="6" s="1"/>
  <c r="V284" i="6"/>
  <c r="X284" i="6" s="1"/>
  <c r="V612" i="6"/>
  <c r="X612" i="6" s="1"/>
  <c r="V181" i="6"/>
  <c r="X181" i="6" s="1"/>
  <c r="V456" i="6"/>
  <c r="X456" i="6" s="1"/>
  <c r="V250" i="6"/>
  <c r="X250" i="6" s="1"/>
  <c r="V309" i="6"/>
  <c r="X309" i="6" s="1"/>
  <c r="V551" i="6"/>
  <c r="X551" i="6" s="1"/>
  <c r="V586" i="6"/>
  <c r="X586" i="6" s="1"/>
  <c r="V688" i="6"/>
  <c r="X688" i="6" s="1"/>
  <c r="V521" i="6"/>
  <c r="X521" i="6" s="1"/>
  <c r="V266" i="6"/>
  <c r="X266" i="6" s="1"/>
  <c r="V558" i="6"/>
  <c r="X558" i="6" s="1"/>
  <c r="V425" i="6"/>
  <c r="X425" i="6" s="1"/>
  <c r="V287" i="6"/>
  <c r="X287" i="6" s="1"/>
  <c r="V315" i="6"/>
  <c r="X315" i="6" s="1"/>
  <c r="V295" i="6"/>
  <c r="X295" i="6" s="1"/>
  <c r="V700" i="6"/>
  <c r="X700" i="6" s="1"/>
  <c r="V182" i="6"/>
  <c r="X182" i="6" s="1"/>
  <c r="V560" i="6"/>
  <c r="X560" i="6" s="1"/>
  <c r="V39" i="6"/>
  <c r="X39" i="6" s="1"/>
  <c r="V131" i="6"/>
  <c r="X131" i="6" s="1"/>
  <c r="V589" i="6"/>
  <c r="X589" i="6" s="1"/>
  <c r="V562" i="6"/>
  <c r="X562" i="6" s="1"/>
  <c r="V285" i="6"/>
  <c r="X285" i="6" s="1"/>
  <c r="V29" i="6"/>
  <c r="X29" i="6" s="1"/>
  <c r="V590" i="6"/>
  <c r="X590" i="6" s="1"/>
  <c r="V486" i="6"/>
  <c r="X486" i="6" s="1"/>
  <c r="V591" i="6"/>
  <c r="X591" i="6" s="1"/>
  <c r="V9" i="6"/>
  <c r="X9" i="6" s="1"/>
  <c r="V526" i="6"/>
  <c r="X526" i="6" s="1"/>
  <c r="U303" i="6"/>
  <c r="T303" i="6"/>
  <c r="S303" i="6"/>
  <c r="U694" i="6"/>
  <c r="T694" i="6"/>
  <c r="S694" i="6"/>
  <c r="U695" i="6"/>
  <c r="T695" i="6"/>
  <c r="S695" i="6"/>
  <c r="U349" i="6"/>
  <c r="T349" i="6"/>
  <c r="S349" i="6"/>
  <c r="U158" i="6"/>
  <c r="S158" i="6"/>
  <c r="T158" i="6"/>
  <c r="T350" i="6"/>
  <c r="U350" i="6"/>
  <c r="S350" i="6"/>
  <c r="U471" i="6"/>
  <c r="T471" i="6"/>
  <c r="S471" i="6"/>
  <c r="U246" i="6"/>
  <c r="S246" i="6"/>
  <c r="T246" i="6"/>
  <c r="U148" i="6"/>
  <c r="T148" i="6"/>
  <c r="S148" i="6"/>
  <c r="U698" i="6"/>
  <c r="T698" i="6"/>
  <c r="S698" i="6"/>
  <c r="U74" i="6"/>
  <c r="T74" i="6"/>
  <c r="S74" i="6"/>
  <c r="U485" i="6"/>
  <c r="S485" i="6"/>
  <c r="T485" i="6"/>
  <c r="U271" i="6"/>
  <c r="T271" i="6"/>
  <c r="S271" i="6"/>
  <c r="U398" i="6"/>
  <c r="T398" i="6"/>
  <c r="S398" i="6"/>
  <c r="U564" i="6"/>
  <c r="T564" i="6"/>
  <c r="S564" i="6"/>
  <c r="U178" i="6"/>
  <c r="S178" i="6"/>
  <c r="T178" i="6"/>
  <c r="U630" i="6"/>
  <c r="S630" i="6"/>
  <c r="T630" i="6"/>
  <c r="U91" i="6"/>
  <c r="T91" i="6"/>
  <c r="S91" i="6"/>
  <c r="U710" i="6"/>
  <c r="S710" i="6"/>
  <c r="T710" i="6"/>
  <c r="U342" i="6"/>
  <c r="T342" i="6"/>
  <c r="S342" i="6"/>
  <c r="T640" i="6"/>
  <c r="S640" i="6"/>
  <c r="U640" i="6"/>
  <c r="U598" i="6"/>
  <c r="T598" i="6"/>
  <c r="S598" i="6"/>
  <c r="U155" i="6"/>
  <c r="S155" i="6"/>
  <c r="T155" i="6"/>
  <c r="U381" i="6"/>
  <c r="T381" i="6"/>
  <c r="S381" i="6"/>
  <c r="U719" i="6"/>
  <c r="T719" i="6"/>
  <c r="S719" i="6"/>
  <c r="U23" i="6"/>
  <c r="T23" i="6"/>
  <c r="S23" i="6"/>
  <c r="U331" i="6"/>
  <c r="S331" i="6"/>
  <c r="T331" i="6"/>
  <c r="U335" i="6"/>
  <c r="T335" i="6"/>
  <c r="S335" i="6"/>
  <c r="U721" i="6"/>
  <c r="T721" i="6"/>
  <c r="S721" i="6"/>
  <c r="U140" i="6"/>
  <c r="T140" i="6"/>
  <c r="S140" i="6"/>
  <c r="T186" i="6"/>
  <c r="S186" i="6"/>
  <c r="U186" i="6"/>
  <c r="U149" i="6"/>
  <c r="T149" i="6"/>
  <c r="S149" i="6"/>
  <c r="U679" i="6"/>
  <c r="T679" i="6"/>
  <c r="S679" i="6"/>
  <c r="U440" i="6"/>
  <c r="T440" i="6"/>
  <c r="S440" i="6"/>
  <c r="U344" i="6"/>
  <c r="T344" i="6"/>
  <c r="S344" i="6"/>
  <c r="S496" i="6"/>
  <c r="U496" i="6"/>
  <c r="T496" i="6"/>
  <c r="U163" i="6"/>
  <c r="T163" i="6"/>
  <c r="S163" i="6"/>
  <c r="U638" i="6"/>
  <c r="T638" i="6"/>
  <c r="S638" i="6"/>
  <c r="U711" i="6"/>
  <c r="S711" i="6"/>
  <c r="T711" i="6"/>
  <c r="U439" i="6"/>
  <c r="T439" i="6"/>
  <c r="S439" i="6"/>
  <c r="U643" i="6"/>
  <c r="T643" i="6"/>
  <c r="S643" i="6"/>
  <c r="T142" i="6"/>
  <c r="S142" i="6"/>
  <c r="U142" i="6"/>
  <c r="T433" i="6"/>
  <c r="S433" i="6"/>
  <c r="U433" i="6"/>
  <c r="T6" i="6"/>
  <c r="U6" i="6"/>
  <c r="S6" i="6"/>
  <c r="U111" i="6"/>
  <c r="T111" i="6"/>
  <c r="S111" i="6"/>
  <c r="U619" i="6"/>
  <c r="T619" i="6"/>
  <c r="S619" i="6"/>
  <c r="U260" i="6"/>
  <c r="S260" i="6"/>
  <c r="T260" i="6"/>
  <c r="U352" i="6"/>
  <c r="T352" i="6"/>
  <c r="S352" i="6"/>
  <c r="U515" i="6"/>
  <c r="T515" i="6"/>
  <c r="S515" i="6"/>
  <c r="S625" i="6"/>
  <c r="T625" i="6"/>
  <c r="U625" i="6"/>
  <c r="U162" i="6"/>
  <c r="T162" i="6"/>
  <c r="S162" i="6"/>
  <c r="U592" i="6"/>
  <c r="T592" i="6"/>
  <c r="S592" i="6"/>
  <c r="T706" i="6"/>
  <c r="S706" i="6"/>
  <c r="U706" i="6"/>
  <c r="U159" i="6"/>
  <c r="T159" i="6"/>
  <c r="S159" i="6"/>
  <c r="U232" i="6"/>
  <c r="S232" i="6"/>
  <c r="T232" i="6"/>
  <c r="U580" i="6"/>
  <c r="T580" i="6"/>
  <c r="S580" i="6"/>
  <c r="U533" i="6"/>
  <c r="T533" i="6"/>
  <c r="S533" i="6"/>
  <c r="S213" i="6"/>
  <c r="U213" i="6"/>
  <c r="T213" i="6"/>
  <c r="U262" i="6"/>
  <c r="S262" i="6"/>
  <c r="T262" i="6"/>
  <c r="U713" i="6"/>
  <c r="T713" i="6"/>
  <c r="S713" i="6"/>
  <c r="U290" i="6"/>
  <c r="T290" i="6"/>
  <c r="S290" i="6"/>
  <c r="U644" i="6"/>
  <c r="S644" i="6"/>
  <c r="T644" i="6"/>
  <c r="U647" i="6"/>
  <c r="T647" i="6"/>
  <c r="S647" i="6"/>
  <c r="U55" i="6"/>
  <c r="T55" i="6"/>
  <c r="S55" i="6"/>
  <c r="U7" i="6"/>
  <c r="S7" i="6"/>
  <c r="T7" i="6"/>
  <c r="U70" i="6"/>
  <c r="T70" i="6"/>
  <c r="S70" i="6"/>
  <c r="U654" i="6"/>
  <c r="S654" i="6"/>
  <c r="T654" i="6"/>
  <c r="U716" i="6"/>
  <c r="T716" i="6"/>
  <c r="S716" i="6"/>
  <c r="U77" i="6"/>
  <c r="T77" i="6"/>
  <c r="S77" i="6"/>
  <c r="U436" i="6"/>
  <c r="S436" i="6"/>
  <c r="T436" i="6"/>
  <c r="S572" i="6"/>
  <c r="T572" i="6"/>
  <c r="U572" i="6"/>
  <c r="U412" i="6"/>
  <c r="T412" i="6"/>
  <c r="S412" i="6"/>
  <c r="T310" i="6"/>
  <c r="S310" i="6"/>
  <c r="U310" i="6"/>
  <c r="U368" i="6"/>
  <c r="T368" i="6"/>
  <c r="S368" i="6"/>
  <c r="T406" i="6"/>
  <c r="S406" i="6"/>
  <c r="U406" i="6"/>
  <c r="U184" i="6"/>
  <c r="T184" i="6"/>
  <c r="S184" i="6"/>
  <c r="U224" i="6"/>
  <c r="T224" i="6"/>
  <c r="S224" i="6"/>
  <c r="U110" i="6"/>
  <c r="S110" i="6"/>
  <c r="T110" i="6"/>
  <c r="U514" i="6"/>
  <c r="S514" i="6"/>
  <c r="T514" i="6"/>
  <c r="T382" i="6"/>
  <c r="S382" i="6"/>
  <c r="U382" i="6"/>
  <c r="S428" i="6"/>
  <c r="T428" i="6"/>
  <c r="U428" i="6"/>
  <c r="U372" i="6"/>
  <c r="S372" i="6"/>
  <c r="T372" i="6"/>
  <c r="U423" i="6"/>
  <c r="T423" i="6"/>
  <c r="S423" i="6"/>
  <c r="U511" i="6"/>
  <c r="T511" i="6"/>
  <c r="S511" i="6"/>
  <c r="U359" i="6"/>
  <c r="T359" i="6"/>
  <c r="S359" i="6"/>
  <c r="U199" i="6"/>
  <c r="T199" i="6"/>
  <c r="S199" i="6"/>
  <c r="U712" i="6"/>
  <c r="S712" i="6"/>
  <c r="T712" i="6"/>
  <c r="U537" i="6"/>
  <c r="T537" i="6"/>
  <c r="S537" i="6"/>
  <c r="U130" i="6"/>
  <c r="T130" i="6"/>
  <c r="S130" i="6"/>
  <c r="U648" i="6"/>
  <c r="T648" i="6"/>
  <c r="S648" i="6"/>
  <c r="U28" i="6"/>
  <c r="T28" i="6"/>
  <c r="S28" i="6"/>
  <c r="U651" i="6"/>
  <c r="S651" i="6"/>
  <c r="T651" i="6"/>
  <c r="U513" i="6"/>
  <c r="T513" i="6"/>
  <c r="S513" i="6"/>
  <c r="U714" i="6"/>
  <c r="S714" i="6"/>
  <c r="T714" i="6"/>
  <c r="U94" i="6"/>
  <c r="T94" i="6"/>
  <c r="S94" i="6"/>
  <c r="U655" i="6"/>
  <c r="T655" i="6"/>
  <c r="S655" i="6"/>
  <c r="U435" i="6"/>
  <c r="T435" i="6"/>
  <c r="S435" i="6"/>
  <c r="U367" i="6"/>
  <c r="T367" i="6"/>
  <c r="S367" i="6"/>
  <c r="U107" i="6"/>
  <c r="T107" i="6"/>
  <c r="S107" i="6"/>
  <c r="U449" i="6"/>
  <c r="S449" i="6"/>
  <c r="T449" i="6"/>
  <c r="U211" i="6"/>
  <c r="T211" i="6"/>
  <c r="S211" i="6"/>
  <c r="U429" i="6"/>
  <c r="S429" i="6"/>
  <c r="T429" i="6"/>
  <c r="U663" i="6"/>
  <c r="T663" i="6"/>
  <c r="S663" i="6"/>
  <c r="U450" i="6"/>
  <c r="T450" i="6"/>
  <c r="S450" i="6"/>
  <c r="U666" i="6"/>
  <c r="T666" i="6"/>
  <c r="S666" i="6"/>
  <c r="U573" i="6"/>
  <c r="T573" i="6"/>
  <c r="S573" i="6"/>
  <c r="U225" i="6"/>
  <c r="T225" i="6"/>
  <c r="S225" i="6"/>
  <c r="U543" i="6"/>
  <c r="S543" i="6"/>
  <c r="T543" i="6"/>
  <c r="U671" i="6"/>
  <c r="T671" i="6"/>
  <c r="S671" i="6"/>
  <c r="U395" i="6"/>
  <c r="S395" i="6"/>
  <c r="T395" i="6"/>
  <c r="U106" i="6"/>
  <c r="T106" i="6"/>
  <c r="S106" i="6"/>
  <c r="U89" i="6"/>
  <c r="T89" i="6"/>
  <c r="S89" i="6"/>
  <c r="U171" i="6"/>
  <c r="T171" i="6"/>
  <c r="S171" i="6"/>
  <c r="U68" i="6"/>
  <c r="T68" i="6"/>
  <c r="S68" i="6"/>
  <c r="U323" i="6"/>
  <c r="T323" i="6"/>
  <c r="S323" i="6"/>
  <c r="U245" i="6"/>
  <c r="S245" i="6"/>
  <c r="T245" i="6"/>
  <c r="U85" i="6"/>
  <c r="T85" i="6"/>
  <c r="S85" i="6"/>
  <c r="U282" i="6"/>
  <c r="S282" i="6"/>
  <c r="T282" i="6"/>
  <c r="U375" i="6"/>
  <c r="T375" i="6"/>
  <c r="S375" i="6"/>
  <c r="U336" i="6"/>
  <c r="T336" i="6"/>
  <c r="S336" i="6"/>
  <c r="U576" i="6"/>
  <c r="T576" i="6"/>
  <c r="S576" i="6"/>
  <c r="U253" i="6"/>
  <c r="T253" i="6"/>
  <c r="S253" i="6"/>
  <c r="U379" i="6"/>
  <c r="T379" i="6"/>
  <c r="S379" i="6"/>
  <c r="U93" i="6"/>
  <c r="S93" i="6"/>
  <c r="T93" i="6"/>
  <c r="U476" i="6"/>
  <c r="T476" i="6"/>
  <c r="S476" i="6"/>
  <c r="U579" i="6"/>
  <c r="S579" i="6"/>
  <c r="T579" i="6"/>
  <c r="U507" i="6"/>
  <c r="T507" i="6"/>
  <c r="S507" i="6"/>
  <c r="U301" i="6"/>
  <c r="T301" i="6"/>
  <c r="S301" i="6"/>
  <c r="U682" i="6"/>
  <c r="T682" i="6"/>
  <c r="S682" i="6"/>
  <c r="U508" i="6"/>
  <c r="T508" i="6"/>
  <c r="S508" i="6"/>
  <c r="U273" i="6"/>
  <c r="T273" i="6"/>
  <c r="S273" i="6"/>
  <c r="U108" i="6"/>
  <c r="T108" i="6"/>
  <c r="S108" i="6"/>
  <c r="U116" i="6"/>
  <c r="T116" i="6"/>
  <c r="S116" i="6"/>
  <c r="U337" i="6"/>
  <c r="T337" i="6"/>
  <c r="S337" i="6"/>
  <c r="U464" i="6"/>
  <c r="T464" i="6"/>
  <c r="S464" i="6"/>
  <c r="U41" i="6"/>
  <c r="T41" i="6"/>
  <c r="S41" i="6"/>
  <c r="U610" i="6"/>
  <c r="T610" i="6"/>
  <c r="S610" i="6"/>
  <c r="U151" i="6"/>
  <c r="T151" i="6"/>
  <c r="S151" i="6"/>
  <c r="U339" i="6"/>
  <c r="T339" i="6"/>
  <c r="S339" i="6"/>
  <c r="U613" i="6"/>
  <c r="S613" i="6"/>
  <c r="T613" i="6"/>
  <c r="U21" i="6"/>
  <c r="T21" i="6"/>
  <c r="S21" i="6"/>
  <c r="U584" i="6"/>
  <c r="T584" i="6"/>
  <c r="S584" i="6"/>
  <c r="U614" i="6"/>
  <c r="S614" i="6"/>
  <c r="T614" i="6"/>
  <c r="U80" i="6"/>
  <c r="T80" i="6"/>
  <c r="S80" i="6"/>
  <c r="U386" i="6"/>
  <c r="T386" i="6"/>
  <c r="S386" i="6"/>
  <c r="U557" i="6"/>
  <c r="T557" i="6"/>
  <c r="S557" i="6"/>
  <c r="U179" i="6"/>
  <c r="T179" i="6"/>
  <c r="S179" i="6"/>
  <c r="U139" i="6"/>
  <c r="T139" i="6"/>
  <c r="S139" i="6"/>
  <c r="U150" i="6"/>
  <c r="T150" i="6"/>
  <c r="S150" i="6"/>
  <c r="U168" i="6"/>
  <c r="T168" i="6"/>
  <c r="S168" i="6"/>
  <c r="U699" i="6"/>
  <c r="T699" i="6"/>
  <c r="S699" i="6"/>
  <c r="U343" i="6"/>
  <c r="T343" i="6"/>
  <c r="S343" i="6"/>
  <c r="U305" i="6"/>
  <c r="T305" i="6"/>
  <c r="S305" i="6"/>
  <c r="U462" i="6"/>
  <c r="T462" i="6"/>
  <c r="S462" i="6"/>
  <c r="U237" i="6"/>
  <c r="T237" i="6"/>
  <c r="S237" i="6"/>
  <c r="U87" i="6"/>
  <c r="T87" i="6"/>
  <c r="S87" i="6"/>
  <c r="U621" i="6"/>
  <c r="T621" i="6"/>
  <c r="S621" i="6"/>
  <c r="U230" i="6"/>
  <c r="S230" i="6"/>
  <c r="T230" i="6"/>
  <c r="U63" i="6"/>
  <c r="T63" i="6"/>
  <c r="S63" i="6"/>
  <c r="U396" i="6"/>
  <c r="T396" i="6"/>
  <c r="S396" i="6"/>
  <c r="U351" i="6"/>
  <c r="T351" i="6"/>
  <c r="S351" i="6"/>
  <c r="U13" i="6"/>
  <c r="T13" i="6"/>
  <c r="S13" i="6"/>
  <c r="S137" i="6"/>
  <c r="U137" i="6"/>
  <c r="T137" i="6"/>
  <c r="U127" i="6"/>
  <c r="S127" i="6"/>
  <c r="T127" i="6"/>
  <c r="S347" i="6"/>
  <c r="U347" i="6"/>
  <c r="T347" i="6"/>
  <c r="U606" i="6"/>
  <c r="T606" i="6"/>
  <c r="S606" i="6"/>
  <c r="S56" i="6"/>
  <c r="U56" i="6"/>
  <c r="T56" i="6"/>
  <c r="S686" i="6"/>
  <c r="U686" i="6"/>
  <c r="T686" i="6"/>
  <c r="S143" i="6"/>
  <c r="U143" i="6"/>
  <c r="T143" i="6"/>
  <c r="U348" i="6"/>
  <c r="T348" i="6"/>
  <c r="S348" i="6"/>
  <c r="U555" i="6"/>
  <c r="S555" i="6"/>
  <c r="T555" i="6"/>
  <c r="S609" i="6"/>
  <c r="U609" i="6"/>
  <c r="T609" i="6"/>
  <c r="U27" i="6"/>
  <c r="S27" i="6"/>
  <c r="T27" i="6"/>
  <c r="U473" i="6"/>
  <c r="S473" i="6"/>
  <c r="T473" i="6"/>
  <c r="S210" i="6"/>
  <c r="T210" i="6"/>
  <c r="U210" i="6"/>
  <c r="S687" i="6"/>
  <c r="T687" i="6"/>
  <c r="U687" i="6"/>
  <c r="S385" i="6"/>
  <c r="U385" i="6"/>
  <c r="T385" i="6"/>
  <c r="U244" i="6"/>
  <c r="S244" i="6"/>
  <c r="T244" i="6"/>
  <c r="S384" i="6"/>
  <c r="U384" i="6"/>
  <c r="T384" i="6"/>
  <c r="U43" i="6"/>
  <c r="S43" i="6"/>
  <c r="T43" i="6"/>
  <c r="S696" i="6"/>
  <c r="T696" i="6"/>
  <c r="U696" i="6"/>
  <c r="U118" i="6"/>
  <c r="S118" i="6"/>
  <c r="T118" i="6"/>
  <c r="S206" i="6"/>
  <c r="U206" i="6"/>
  <c r="T206" i="6"/>
  <c r="U188" i="6"/>
  <c r="S188" i="6"/>
  <c r="T188" i="6"/>
  <c r="S72" i="6"/>
  <c r="U72" i="6"/>
  <c r="T72" i="6"/>
  <c r="U587" i="6"/>
  <c r="S587" i="6"/>
  <c r="T587" i="6"/>
  <c r="S617" i="6"/>
  <c r="U617" i="6"/>
  <c r="T617" i="6"/>
  <c r="U483" i="6"/>
  <c r="S483" i="6"/>
  <c r="T483" i="6"/>
  <c r="U484" i="6"/>
  <c r="S484" i="6"/>
  <c r="T484" i="6"/>
  <c r="U202" i="6"/>
  <c r="S202" i="6"/>
  <c r="T202" i="6"/>
  <c r="S122" i="6"/>
  <c r="T122" i="6"/>
  <c r="U122" i="6"/>
  <c r="U67" i="6"/>
  <c r="S67" i="6"/>
  <c r="T67" i="6"/>
  <c r="T257" i="6"/>
  <c r="S257" i="6"/>
  <c r="U257" i="6"/>
  <c r="U403" i="6"/>
  <c r="T403" i="6"/>
  <c r="S403" i="6"/>
  <c r="U79" i="6"/>
  <c r="S79" i="6"/>
  <c r="T79" i="6"/>
  <c r="U552" i="6"/>
  <c r="T552" i="6"/>
  <c r="S552" i="6"/>
  <c r="U234" i="6"/>
  <c r="S234" i="6"/>
  <c r="T234" i="6"/>
  <c r="U704" i="6"/>
  <c r="T704" i="6"/>
  <c r="S704" i="6"/>
  <c r="U99" i="6"/>
  <c r="T99" i="6"/>
  <c r="S99" i="6"/>
  <c r="U12" i="6"/>
  <c r="T12" i="6"/>
  <c r="S12" i="6"/>
  <c r="U84" i="6"/>
  <c r="T84" i="6"/>
  <c r="S84" i="6"/>
  <c r="U353" i="6"/>
  <c r="T353" i="6"/>
  <c r="S353" i="6"/>
  <c r="U488" i="6"/>
  <c r="S488" i="6"/>
  <c r="T488" i="6"/>
  <c r="U270" i="6"/>
  <c r="T270" i="6"/>
  <c r="S270" i="6"/>
  <c r="U434" i="6"/>
  <c r="S434" i="6"/>
  <c r="T434" i="6"/>
  <c r="U461" i="6"/>
  <c r="T461" i="6"/>
  <c r="S461" i="6"/>
  <c r="U354" i="6"/>
  <c r="T354" i="6"/>
  <c r="S354" i="6"/>
  <c r="U627" i="6"/>
  <c r="T627" i="6"/>
  <c r="S627" i="6"/>
  <c r="U355" i="6"/>
  <c r="T355" i="6"/>
  <c r="S355" i="6"/>
  <c r="U357" i="6"/>
  <c r="T357" i="6"/>
  <c r="S357" i="6"/>
  <c r="U532" i="6"/>
  <c r="S532" i="6"/>
  <c r="T532" i="6"/>
  <c r="U594" i="6"/>
  <c r="T594" i="6"/>
  <c r="S594" i="6"/>
  <c r="U633" i="6"/>
  <c r="S633" i="6"/>
  <c r="T633" i="6"/>
  <c r="U569" i="6"/>
  <c r="T569" i="6"/>
  <c r="S569" i="6"/>
  <c r="U634" i="6"/>
  <c r="T634" i="6"/>
  <c r="S634" i="6"/>
  <c r="U247" i="6"/>
  <c r="S247" i="6"/>
  <c r="T247" i="6"/>
  <c r="U637" i="6"/>
  <c r="T637" i="6"/>
  <c r="S637" i="6"/>
  <c r="U54" i="6"/>
  <c r="S54" i="6"/>
  <c r="T54" i="6"/>
  <c r="U288" i="6"/>
  <c r="T288" i="6"/>
  <c r="S288" i="6"/>
  <c r="U419" i="6"/>
  <c r="T419" i="6"/>
  <c r="S419" i="6"/>
  <c r="U478" i="6"/>
  <c r="T478" i="6"/>
  <c r="S478" i="6"/>
  <c r="U455" i="6"/>
  <c r="S455" i="6"/>
  <c r="T455" i="6"/>
  <c r="U329" i="6"/>
  <c r="T329" i="6"/>
  <c r="S329" i="6"/>
  <c r="U362" i="6"/>
  <c r="S362" i="6"/>
  <c r="T362" i="6"/>
  <c r="U17" i="6"/>
  <c r="T17" i="6"/>
  <c r="S17" i="6"/>
  <c r="U400" i="6"/>
  <c r="S400" i="6"/>
  <c r="T400" i="6"/>
  <c r="U475" i="6"/>
  <c r="T475" i="6"/>
  <c r="S475" i="6"/>
  <c r="U570" i="6"/>
  <c r="T570" i="6"/>
  <c r="S570" i="6"/>
  <c r="U95" i="6"/>
  <c r="T95" i="6"/>
  <c r="S95" i="6"/>
  <c r="U715" i="6"/>
  <c r="S715" i="6"/>
  <c r="T715" i="6"/>
  <c r="U388" i="6"/>
  <c r="T388" i="6"/>
  <c r="S388" i="6"/>
  <c r="U216" i="6"/>
  <c r="S216" i="6"/>
  <c r="T216" i="6"/>
  <c r="U656" i="6"/>
  <c r="T656" i="6"/>
  <c r="S656" i="6"/>
  <c r="U657" i="6"/>
  <c r="S657" i="6"/>
  <c r="T657" i="6"/>
  <c r="U447" i="6"/>
  <c r="T447" i="6"/>
  <c r="S447" i="6"/>
  <c r="U36" i="6"/>
  <c r="T36" i="6"/>
  <c r="S36" i="6"/>
  <c r="U298" i="6"/>
  <c r="T298" i="6"/>
  <c r="S298" i="6"/>
  <c r="U272" i="6"/>
  <c r="S272" i="6"/>
  <c r="T272" i="6"/>
  <c r="U369" i="6"/>
  <c r="T369" i="6"/>
  <c r="S369" i="6"/>
  <c r="U345" i="6"/>
  <c r="S345" i="6"/>
  <c r="T345" i="6"/>
  <c r="U34" i="6"/>
  <c r="T34" i="6"/>
  <c r="S34" i="6"/>
  <c r="U19" i="6"/>
  <c r="S19" i="6"/>
  <c r="T19" i="6"/>
  <c r="U24" i="6"/>
  <c r="T24" i="6"/>
  <c r="S24" i="6"/>
  <c r="U11" i="6"/>
  <c r="T11" i="6"/>
  <c r="S11" i="6"/>
  <c r="U392" i="6"/>
  <c r="T392" i="6"/>
  <c r="S392" i="6"/>
  <c r="U333" i="6"/>
  <c r="S333" i="6"/>
  <c r="T333" i="6"/>
  <c r="U554" i="6"/>
  <c r="T554" i="6"/>
  <c r="S554" i="6"/>
  <c r="U117" i="6"/>
  <c r="S117" i="6"/>
  <c r="T117" i="6"/>
  <c r="U241" i="6"/>
  <c r="T241" i="6"/>
  <c r="S241" i="6"/>
  <c r="U451" i="6"/>
  <c r="S451" i="6"/>
  <c r="T451" i="6"/>
  <c r="U203" i="6"/>
  <c r="T203" i="6"/>
  <c r="S203" i="6"/>
  <c r="U374" i="6"/>
  <c r="T374" i="6"/>
  <c r="S374" i="6"/>
  <c r="U264" i="6"/>
  <c r="T264" i="6"/>
  <c r="S264" i="6"/>
  <c r="U326" i="6"/>
  <c r="S326" i="6"/>
  <c r="T326" i="6"/>
  <c r="U390" i="6"/>
  <c r="T390" i="6"/>
  <c r="S390" i="6"/>
  <c r="U680" i="6"/>
  <c r="S680" i="6"/>
  <c r="T680" i="6"/>
  <c r="U292" i="6"/>
  <c r="T292" i="6"/>
  <c r="S292" i="6"/>
  <c r="U577" i="6"/>
  <c r="S577" i="6"/>
  <c r="T577" i="6"/>
  <c r="U725" i="6"/>
  <c r="T725" i="6"/>
  <c r="S725" i="6"/>
  <c r="U252" i="6"/>
  <c r="T252" i="6"/>
  <c r="S252" i="6"/>
  <c r="U377" i="6"/>
  <c r="T377" i="6"/>
  <c r="S377" i="6"/>
  <c r="U223" i="6"/>
  <c r="S223" i="6"/>
  <c r="T223" i="6"/>
  <c r="U153" i="6"/>
  <c r="T153" i="6"/>
  <c r="S153" i="6"/>
  <c r="U128" i="6"/>
  <c r="T128" i="6"/>
  <c r="S128" i="6"/>
  <c r="T519" i="6"/>
  <c r="S519" i="6"/>
  <c r="U519" i="6"/>
  <c r="U477" i="6"/>
  <c r="T477" i="6"/>
  <c r="S477" i="6"/>
  <c r="U453" i="6"/>
  <c r="T453" i="6"/>
  <c r="S453" i="6"/>
  <c r="U615" i="6"/>
  <c r="T615" i="6"/>
  <c r="S615" i="6"/>
  <c r="U559" i="6"/>
  <c r="T559" i="6"/>
  <c r="S559" i="6"/>
  <c r="U217" i="6"/>
  <c r="T217" i="6"/>
  <c r="S217" i="6"/>
  <c r="U327" i="6"/>
  <c r="T327" i="6"/>
  <c r="S327" i="6"/>
  <c r="U690" i="6"/>
  <c r="S690" i="6"/>
  <c r="T690" i="6"/>
  <c r="U536" i="6"/>
  <c r="T536" i="6"/>
  <c r="S536" i="6"/>
  <c r="U214" i="6"/>
  <c r="T214" i="6"/>
  <c r="S214" i="6"/>
  <c r="U312" i="6"/>
  <c r="T312" i="6"/>
  <c r="S312" i="6"/>
  <c r="U48" i="6"/>
  <c r="S48" i="6"/>
  <c r="T48" i="6"/>
  <c r="U538" i="6"/>
  <c r="T538" i="6"/>
  <c r="S538" i="6"/>
  <c r="T499" i="6"/>
  <c r="U499" i="6"/>
  <c r="S499" i="6"/>
  <c r="U500" i="6"/>
  <c r="T500" i="6"/>
  <c r="S500" i="6"/>
  <c r="S274" i="6"/>
  <c r="U274" i="6"/>
  <c r="T274" i="6"/>
  <c r="U457" i="6"/>
  <c r="T457" i="6"/>
  <c r="S457" i="6"/>
  <c r="U147" i="6"/>
  <c r="T147" i="6"/>
  <c r="S147" i="6"/>
  <c r="T325" i="6"/>
  <c r="S325" i="6"/>
  <c r="U325" i="6"/>
  <c r="U454" i="6"/>
  <c r="S454" i="6"/>
  <c r="T454" i="6"/>
  <c r="U361" i="6"/>
  <c r="T361" i="6"/>
  <c r="S361" i="6"/>
  <c r="T125" i="6"/>
  <c r="U125" i="6"/>
  <c r="S125" i="6"/>
  <c r="U650" i="6"/>
  <c r="S650" i="6"/>
  <c r="T650" i="6"/>
  <c r="T207" i="6"/>
  <c r="S207" i="6"/>
  <c r="U207" i="6"/>
  <c r="U190" i="6"/>
  <c r="S190" i="6"/>
  <c r="T190" i="6"/>
  <c r="T661" i="6"/>
  <c r="U661" i="6"/>
  <c r="S661" i="6"/>
  <c r="U502" i="6"/>
  <c r="T502" i="6"/>
  <c r="S502" i="6"/>
  <c r="U170" i="6"/>
  <c r="T170" i="6"/>
  <c r="S170" i="6"/>
  <c r="U307" i="6"/>
  <c r="T307" i="6"/>
  <c r="S307" i="6"/>
  <c r="U53" i="6"/>
  <c r="T53" i="6"/>
  <c r="S53" i="6"/>
  <c r="U297" i="6"/>
  <c r="S297" i="6"/>
  <c r="T297" i="6"/>
  <c r="U371" i="6"/>
  <c r="T371" i="6"/>
  <c r="S371" i="6"/>
  <c r="U340" i="6"/>
  <c r="S340" i="6"/>
  <c r="T340" i="6"/>
  <c r="U4" i="6"/>
  <c r="T4" i="6"/>
  <c r="S4" i="6"/>
  <c r="T204" i="6"/>
  <c r="U204" i="6"/>
  <c r="S204" i="6"/>
  <c r="U575" i="6"/>
  <c r="T575" i="6"/>
  <c r="S575" i="6"/>
  <c r="T604" i="6"/>
  <c r="U604" i="6"/>
  <c r="S604" i="6"/>
  <c r="U10" i="6"/>
  <c r="T10" i="6"/>
  <c r="U547" i="6"/>
  <c r="T547" i="6"/>
  <c r="S547" i="6"/>
  <c r="U465" i="6"/>
  <c r="S465" i="6"/>
  <c r="T465" i="6"/>
  <c r="T129" i="6"/>
  <c r="S129" i="6"/>
  <c r="U129" i="6"/>
  <c r="U605" i="6"/>
  <c r="T605" i="6"/>
  <c r="S605" i="6"/>
  <c r="U418" i="6"/>
  <c r="T418" i="6"/>
  <c r="S418" i="6"/>
  <c r="U276" i="6"/>
  <c r="T276" i="6"/>
  <c r="S276" i="6"/>
  <c r="U334" i="6"/>
  <c r="T334" i="6"/>
  <c r="S334" i="6"/>
  <c r="U608" i="6"/>
  <c r="S608" i="6"/>
  <c r="T608" i="6"/>
  <c r="U59" i="6"/>
  <c r="T59" i="6"/>
  <c r="S59" i="6"/>
  <c r="U611" i="6"/>
  <c r="T611" i="6"/>
  <c r="S611" i="6"/>
  <c r="U583" i="6"/>
  <c r="T583" i="6"/>
  <c r="S583" i="6"/>
  <c r="U424" i="6"/>
  <c r="T424" i="6"/>
  <c r="S424" i="6"/>
  <c r="U73" i="6"/>
  <c r="T73" i="6"/>
  <c r="S73" i="6"/>
  <c r="U520" i="6"/>
  <c r="T520" i="6"/>
  <c r="S520" i="6"/>
  <c r="U64" i="6"/>
  <c r="T64" i="6"/>
  <c r="S64" i="6"/>
  <c r="U522" i="6"/>
  <c r="T522" i="6"/>
  <c r="S522" i="6"/>
  <c r="U422" i="6"/>
  <c r="T422" i="6"/>
  <c r="S422" i="6"/>
  <c r="U249" i="6"/>
  <c r="T249" i="6"/>
  <c r="S249" i="6"/>
  <c r="U445" i="6"/>
  <c r="T445" i="6"/>
  <c r="S445" i="6"/>
  <c r="U523" i="6"/>
  <c r="T523" i="6"/>
  <c r="S523" i="6"/>
  <c r="U524" i="6"/>
  <c r="S524" i="6"/>
  <c r="T524" i="6"/>
  <c r="U100" i="6"/>
  <c r="T100" i="6"/>
  <c r="S100" i="6"/>
  <c r="U319" i="6"/>
  <c r="S319" i="6"/>
  <c r="T319" i="6"/>
  <c r="U16" i="6"/>
  <c r="T16" i="6"/>
  <c r="S16" i="6"/>
  <c r="U218" i="6"/>
  <c r="T218" i="6"/>
  <c r="S218" i="6"/>
  <c r="U322" i="6"/>
  <c r="T322" i="6"/>
  <c r="S322" i="6"/>
  <c r="U238" i="6"/>
  <c r="S238" i="6"/>
  <c r="T238" i="6"/>
  <c r="U289" i="6"/>
  <c r="T289" i="6"/>
  <c r="S289" i="6"/>
  <c r="U227" i="6"/>
  <c r="T227" i="6"/>
  <c r="S227" i="6"/>
  <c r="U321" i="6"/>
  <c r="S321" i="6"/>
  <c r="T321" i="6"/>
  <c r="U528" i="6"/>
  <c r="T528" i="6"/>
  <c r="S528" i="6"/>
  <c r="U71" i="6"/>
  <c r="T71" i="6"/>
  <c r="S71" i="6"/>
  <c r="U509" i="6"/>
  <c r="T509" i="6"/>
  <c r="S509" i="6"/>
  <c r="U430" i="6"/>
  <c r="T430" i="6"/>
  <c r="S430" i="6"/>
  <c r="U565" i="6"/>
  <c r="T565" i="6"/>
  <c r="S565" i="6"/>
  <c r="U31" i="6"/>
  <c r="T31" i="6"/>
  <c r="S31" i="6"/>
  <c r="U467" i="6"/>
  <c r="S467" i="6"/>
  <c r="T467" i="6"/>
  <c r="U356" i="6"/>
  <c r="T356" i="6"/>
  <c r="S356" i="6"/>
  <c r="U124" i="6"/>
  <c r="T124" i="6"/>
  <c r="S124" i="6"/>
  <c r="U275" i="6"/>
  <c r="S275" i="6"/>
  <c r="T275" i="6"/>
  <c r="U219" i="6"/>
  <c r="T219" i="6"/>
  <c r="S219" i="6"/>
  <c r="U707" i="6"/>
  <c r="T707" i="6"/>
  <c r="S707" i="6"/>
  <c r="U490" i="6"/>
  <c r="T490" i="6"/>
  <c r="S490" i="6"/>
  <c r="U119" i="6"/>
  <c r="T119" i="6"/>
  <c r="S119" i="6"/>
  <c r="T491" i="6"/>
  <c r="S491" i="6"/>
  <c r="U491" i="6"/>
  <c r="U708" i="6"/>
  <c r="T708" i="6"/>
  <c r="S708" i="6"/>
  <c r="U534" i="6"/>
  <c r="S534" i="6"/>
  <c r="T534" i="6"/>
  <c r="U167" i="6"/>
  <c r="T167" i="6"/>
  <c r="S167" i="6"/>
  <c r="U414" i="6"/>
  <c r="S414" i="6"/>
  <c r="T414" i="6"/>
  <c r="U497" i="6"/>
  <c r="T497" i="6"/>
  <c r="S497" i="6"/>
  <c r="T296" i="6"/>
  <c r="U296" i="6"/>
  <c r="S296" i="6"/>
  <c r="U61" i="6"/>
  <c r="T61" i="6"/>
  <c r="S61" i="6"/>
  <c r="U33" i="6"/>
  <c r="S33" i="6"/>
  <c r="T33" i="6"/>
  <c r="U649" i="6"/>
  <c r="T649" i="6"/>
  <c r="S649" i="6"/>
  <c r="U183" i="6"/>
  <c r="T183" i="6"/>
  <c r="S183" i="6"/>
  <c r="T364" i="6"/>
  <c r="S364" i="6"/>
  <c r="U364" i="6"/>
  <c r="U691" i="6"/>
  <c r="T691" i="6"/>
  <c r="S691" i="6"/>
  <c r="U294" i="6"/>
  <c r="T294" i="6"/>
  <c r="S294" i="6"/>
  <c r="U717" i="6"/>
  <c r="S717" i="6"/>
  <c r="T717" i="6"/>
  <c r="U540" i="6"/>
  <c r="T540" i="6"/>
  <c r="S540" i="6"/>
  <c r="U57" i="6"/>
  <c r="T57" i="6"/>
  <c r="S57" i="6"/>
  <c r="T248" i="6"/>
  <c r="U248" i="6"/>
  <c r="S248" i="6"/>
  <c r="U15" i="6"/>
  <c r="S15" i="6"/>
  <c r="T15" i="6"/>
  <c r="U668" i="6"/>
  <c r="S668" i="6"/>
  <c r="T668" i="6"/>
  <c r="T346" i="6"/>
  <c r="S346" i="6"/>
  <c r="U346" i="6"/>
  <c r="T683" i="6"/>
  <c r="S683" i="6"/>
  <c r="U683" i="6"/>
  <c r="U726" i="6"/>
  <c r="T726" i="6"/>
  <c r="S726" i="6"/>
  <c r="S585" i="6"/>
  <c r="T585" i="6"/>
  <c r="U585" i="6"/>
  <c r="S3" i="6"/>
  <c r="U3" i="6"/>
  <c r="T3" i="6"/>
  <c r="U18" i="6"/>
  <c r="S18" i="6"/>
  <c r="T18" i="6"/>
  <c r="U90" i="6"/>
  <c r="S90" i="6"/>
  <c r="T90" i="6"/>
  <c r="S582" i="6"/>
  <c r="U582" i="6"/>
  <c r="T582" i="6"/>
  <c r="S267" i="6"/>
  <c r="T267" i="6"/>
  <c r="U267" i="6"/>
  <c r="S432" i="6"/>
  <c r="T432" i="6"/>
  <c r="U432" i="6"/>
  <c r="S411" i="6"/>
  <c r="U411" i="6"/>
  <c r="T411" i="6"/>
  <c r="S618" i="6"/>
  <c r="T618" i="6"/>
  <c r="U618" i="6"/>
  <c r="S561" i="6"/>
  <c r="U561" i="6"/>
  <c r="T561" i="6"/>
  <c r="U189" i="6"/>
  <c r="S189" i="6"/>
  <c r="T189" i="6"/>
  <c r="U703" i="6"/>
  <c r="S703" i="6"/>
  <c r="T703" i="6"/>
  <c r="T563" i="6"/>
  <c r="U563" i="6"/>
  <c r="S563" i="6"/>
  <c r="T622" i="6"/>
  <c r="S622" i="6"/>
  <c r="U622" i="6"/>
  <c r="T47" i="6"/>
  <c r="U47" i="6"/>
  <c r="S47" i="6"/>
  <c r="U525" i="6"/>
  <c r="S525" i="6"/>
  <c r="T525" i="6"/>
  <c r="T420" i="6"/>
  <c r="U420" i="6"/>
  <c r="S420" i="6"/>
  <c r="U689" i="6"/>
  <c r="S689" i="6"/>
  <c r="T689" i="6"/>
  <c r="U338" i="6"/>
  <c r="T338" i="6"/>
  <c r="S338" i="6"/>
  <c r="U527" i="6"/>
  <c r="S527" i="6"/>
  <c r="T527" i="6"/>
  <c r="T5" i="6"/>
  <c r="U5" i="6"/>
  <c r="S5" i="6"/>
  <c r="T409" i="6"/>
  <c r="U409" i="6"/>
  <c r="S409" i="6"/>
  <c r="U593" i="6"/>
  <c r="S593" i="6"/>
  <c r="T593" i="6"/>
  <c r="U383" i="6"/>
  <c r="T383" i="6"/>
  <c r="S383" i="6"/>
  <c r="S98" i="6"/>
  <c r="T98" i="6"/>
  <c r="U98" i="6"/>
  <c r="U489" i="6"/>
  <c r="T489" i="6"/>
  <c r="S489" i="6"/>
  <c r="U35" i="6"/>
  <c r="S35" i="6"/>
  <c r="T35" i="6"/>
  <c r="T38" i="6"/>
  <c r="U38" i="6"/>
  <c r="S38" i="6"/>
  <c r="U112" i="6"/>
  <c r="T112" i="6"/>
  <c r="S112" i="6"/>
  <c r="U408" i="6"/>
  <c r="T408" i="6"/>
  <c r="S408" i="6"/>
  <c r="S568" i="6"/>
  <c r="U568" i="6"/>
  <c r="T568" i="6"/>
  <c r="U516" i="6"/>
  <c r="T516" i="6"/>
  <c r="S516" i="6"/>
  <c r="U173" i="6"/>
  <c r="T173" i="6"/>
  <c r="S173" i="6"/>
  <c r="T22" i="6"/>
  <c r="U22" i="6"/>
  <c r="S22" i="6"/>
  <c r="U480" i="6"/>
  <c r="S480" i="6"/>
  <c r="T480" i="6"/>
  <c r="T417" i="6"/>
  <c r="U417" i="6"/>
  <c r="S417" i="6"/>
  <c r="U215" i="6"/>
  <c r="T215" i="6"/>
  <c r="S215" i="6"/>
  <c r="U607" i="6"/>
  <c r="S607" i="6"/>
  <c r="T607" i="6"/>
  <c r="U172" i="6"/>
  <c r="T172" i="6"/>
  <c r="S172" i="6"/>
  <c r="U410" i="6"/>
  <c r="T410" i="6"/>
  <c r="S410" i="6"/>
  <c r="U481" i="6"/>
  <c r="T481" i="6"/>
  <c r="S481" i="6"/>
  <c r="T311" i="6"/>
  <c r="U311" i="6"/>
  <c r="S311" i="6"/>
  <c r="T192" i="6"/>
  <c r="U192" i="6"/>
  <c r="S192" i="6"/>
  <c r="T518" i="6"/>
  <c r="U518" i="6"/>
  <c r="S518" i="6"/>
  <c r="U556" i="6"/>
  <c r="T556" i="6"/>
  <c r="S556" i="6"/>
  <c r="U197" i="6"/>
  <c r="T197" i="6"/>
  <c r="S197" i="6"/>
  <c r="T284" i="6"/>
  <c r="U284" i="6"/>
  <c r="S284" i="6"/>
  <c r="U612" i="6"/>
  <c r="T612" i="6"/>
  <c r="S612" i="6"/>
  <c r="U181" i="6"/>
  <c r="T181" i="6"/>
  <c r="S181" i="6"/>
  <c r="T324" i="6"/>
  <c r="U324" i="6"/>
  <c r="S324" i="6"/>
  <c r="T456" i="6"/>
  <c r="U456" i="6"/>
  <c r="S456" i="6"/>
  <c r="T250" i="6"/>
  <c r="U250" i="6"/>
  <c r="S250" i="6"/>
  <c r="U309" i="6"/>
  <c r="T309" i="6"/>
  <c r="S309" i="6"/>
  <c r="T134" i="6"/>
  <c r="U134" i="6"/>
  <c r="S134" i="6"/>
  <c r="U551" i="6"/>
  <c r="T551" i="6"/>
  <c r="S551" i="6"/>
  <c r="T586" i="6"/>
  <c r="U586" i="6"/>
  <c r="S586" i="6"/>
  <c r="U688" i="6"/>
  <c r="T688" i="6"/>
  <c r="S688" i="6"/>
  <c r="T281" i="6"/>
  <c r="U281" i="6"/>
  <c r="S281" i="6"/>
  <c r="T521" i="6"/>
  <c r="U521" i="6"/>
  <c r="S521" i="6"/>
  <c r="T266" i="6"/>
  <c r="S266" i="6"/>
  <c r="U266" i="6"/>
  <c r="U558" i="6"/>
  <c r="T558" i="6"/>
  <c r="S558" i="6"/>
  <c r="U425" i="6"/>
  <c r="T425" i="6"/>
  <c r="S425" i="6"/>
  <c r="T287" i="6"/>
  <c r="U287" i="6"/>
  <c r="S287" i="6"/>
  <c r="U315" i="6"/>
  <c r="T315" i="6"/>
  <c r="S315" i="6"/>
  <c r="U295" i="6"/>
  <c r="T295" i="6"/>
  <c r="S295" i="6"/>
  <c r="T328" i="6"/>
  <c r="U328" i="6"/>
  <c r="S328" i="6"/>
  <c r="T700" i="6"/>
  <c r="U700" i="6"/>
  <c r="S700" i="6"/>
  <c r="T182" i="6"/>
  <c r="U182" i="6"/>
  <c r="S182" i="6"/>
  <c r="U560" i="6"/>
  <c r="T560" i="6"/>
  <c r="S560" i="6"/>
  <c r="T588" i="6"/>
  <c r="U588" i="6"/>
  <c r="S588" i="6"/>
  <c r="U39" i="6"/>
  <c r="T39" i="6"/>
  <c r="S39" i="6"/>
  <c r="T131" i="6"/>
  <c r="S131" i="6"/>
  <c r="U131" i="6"/>
  <c r="U589" i="6"/>
  <c r="T589" i="6"/>
  <c r="S589" i="6"/>
  <c r="T702" i="6"/>
  <c r="S702" i="6"/>
  <c r="U702" i="6"/>
  <c r="T562" i="6"/>
  <c r="U562" i="6"/>
  <c r="S562" i="6"/>
  <c r="T285" i="6"/>
  <c r="S285" i="6"/>
  <c r="U285" i="6"/>
  <c r="U29" i="6"/>
  <c r="T29" i="6"/>
  <c r="S29" i="6"/>
  <c r="U590" i="6"/>
  <c r="T590" i="6"/>
  <c r="S590" i="6"/>
  <c r="T486" i="6"/>
  <c r="S486" i="6"/>
  <c r="U486" i="6"/>
  <c r="U591" i="6"/>
  <c r="T591" i="6"/>
  <c r="S591" i="6"/>
  <c r="U9" i="6"/>
  <c r="T9" i="6"/>
  <c r="S9" i="6"/>
  <c r="T233" i="6"/>
  <c r="U233" i="6"/>
  <c r="S233" i="6"/>
  <c r="T526" i="6"/>
  <c r="S526" i="6"/>
  <c r="U526" i="6"/>
  <c r="T404" i="6"/>
  <c r="S404" i="6"/>
  <c r="U404" i="6"/>
  <c r="T205" i="6"/>
  <c r="S205" i="6"/>
  <c r="U205" i="6"/>
  <c r="T626" i="6"/>
  <c r="S626" i="6"/>
  <c r="U626" i="6"/>
  <c r="U441" i="6"/>
  <c r="T441" i="6"/>
  <c r="S441" i="6"/>
  <c r="T160" i="6"/>
  <c r="S160" i="6"/>
  <c r="U160" i="6"/>
  <c r="T104" i="6"/>
  <c r="S104" i="6"/>
  <c r="U104" i="6"/>
  <c r="T629" i="6"/>
  <c r="U629" i="6"/>
  <c r="S629" i="6"/>
  <c r="U595" i="6"/>
  <c r="T595" i="6"/>
  <c r="S595" i="6"/>
  <c r="T358" i="6"/>
  <c r="S358" i="6"/>
  <c r="U358" i="6"/>
  <c r="T493" i="6"/>
  <c r="S493" i="6"/>
  <c r="U493" i="6"/>
  <c r="T360" i="6"/>
  <c r="S360" i="6"/>
  <c r="U360" i="6"/>
  <c r="T442" i="6"/>
  <c r="U442" i="6"/>
  <c r="S442" i="6"/>
  <c r="T279" i="6"/>
  <c r="S279" i="6"/>
  <c r="U279" i="6"/>
  <c r="T363" i="6"/>
  <c r="S363" i="6"/>
  <c r="U363" i="6"/>
  <c r="T539" i="6"/>
  <c r="S539" i="6"/>
  <c r="U539" i="6"/>
  <c r="T169" i="6"/>
  <c r="U169" i="6"/>
  <c r="S169" i="6"/>
  <c r="T154" i="6"/>
  <c r="S154" i="6"/>
  <c r="U154" i="6"/>
  <c r="T317" i="6"/>
  <c r="S317" i="6"/>
  <c r="U317" i="6"/>
  <c r="T306" i="6"/>
  <c r="S306" i="6"/>
  <c r="U306" i="6"/>
  <c r="T501" i="6"/>
  <c r="U501" i="6"/>
  <c r="S501" i="6"/>
  <c r="T664" i="6"/>
  <c r="S664" i="6"/>
  <c r="U664" i="6"/>
  <c r="T667" i="6"/>
  <c r="S667" i="6"/>
  <c r="U667" i="6"/>
  <c r="T314" i="6"/>
  <c r="S314" i="6"/>
  <c r="U314" i="6"/>
  <c r="T258" i="6"/>
  <c r="U258" i="6"/>
  <c r="S258" i="6"/>
  <c r="T231" i="6"/>
  <c r="S231" i="6"/>
  <c r="U231" i="6"/>
  <c r="T393" i="6"/>
  <c r="S393" i="6"/>
  <c r="U393" i="6"/>
  <c r="T722" i="6"/>
  <c r="S722" i="6"/>
  <c r="U722" i="6"/>
  <c r="T603" i="6"/>
  <c r="U603" i="6"/>
  <c r="S603" i="6"/>
  <c r="T692" i="6"/>
  <c r="S692" i="6"/>
  <c r="U692" i="6"/>
  <c r="T2" i="6"/>
  <c r="S2" i="6"/>
  <c r="U2" i="6"/>
  <c r="T378" i="6"/>
  <c r="S378" i="6"/>
  <c r="U378" i="6"/>
  <c r="T60" i="6"/>
  <c r="U60" i="6"/>
  <c r="S60" i="6"/>
  <c r="T88" i="6"/>
  <c r="S88" i="6"/>
  <c r="U88" i="6"/>
  <c r="U472" i="6"/>
  <c r="T472" i="6"/>
  <c r="S472" i="6"/>
  <c r="U109" i="6"/>
  <c r="T109" i="6"/>
  <c r="S109" i="6"/>
  <c r="U316" i="6"/>
  <c r="T316" i="6"/>
  <c r="S316" i="6"/>
  <c r="U185" i="6"/>
  <c r="T185" i="6"/>
  <c r="S185" i="6"/>
  <c r="U567" i="6"/>
  <c r="T567" i="6"/>
  <c r="S567" i="6"/>
  <c r="T330" i="6"/>
  <c r="S330" i="6"/>
  <c r="U330" i="6"/>
  <c r="U492" i="6"/>
  <c r="T492" i="6"/>
  <c r="S492" i="6"/>
  <c r="U635" i="6"/>
  <c r="T635" i="6"/>
  <c r="S635" i="6"/>
  <c r="S636" i="6"/>
  <c r="T636" i="6"/>
  <c r="U636" i="6"/>
  <c r="T494" i="6"/>
  <c r="S494" i="6"/>
  <c r="U494" i="6"/>
  <c r="U161" i="6"/>
  <c r="S161" i="6"/>
  <c r="T161" i="6"/>
  <c r="U103" i="6"/>
  <c r="T103" i="6"/>
  <c r="S103" i="6"/>
  <c r="U165" i="6"/>
  <c r="T165" i="6"/>
  <c r="S165" i="6"/>
  <c r="S645" i="6"/>
  <c r="U645" i="6"/>
  <c r="T645" i="6"/>
  <c r="U597" i="6"/>
  <c r="S597" i="6"/>
  <c r="T597" i="6"/>
  <c r="T114" i="6"/>
  <c r="U114" i="6"/>
  <c r="S114" i="6"/>
  <c r="U136" i="6"/>
  <c r="T136" i="6"/>
  <c r="S136" i="6"/>
  <c r="T105" i="6"/>
  <c r="S105" i="6"/>
  <c r="U105" i="6"/>
  <c r="U541" i="6"/>
  <c r="S541" i="6"/>
  <c r="T541" i="6"/>
  <c r="U141" i="6"/>
  <c r="T141" i="6"/>
  <c r="S141" i="6"/>
  <c r="U65" i="6"/>
  <c r="T65" i="6"/>
  <c r="S65" i="6"/>
  <c r="U208" i="6"/>
  <c r="S208" i="6"/>
  <c r="T208" i="6"/>
  <c r="U164" i="6"/>
  <c r="T164" i="6"/>
  <c r="S164" i="6"/>
  <c r="U601" i="6"/>
  <c r="T601" i="6"/>
  <c r="S601" i="6"/>
  <c r="U152" i="6"/>
  <c r="S152" i="6"/>
  <c r="T152" i="6"/>
  <c r="T40" i="6"/>
  <c r="U40" i="6"/>
  <c r="S40" i="6"/>
  <c r="U669" i="6"/>
  <c r="T669" i="6"/>
  <c r="S669" i="6"/>
  <c r="T138" i="6"/>
  <c r="U138" i="6"/>
  <c r="S138" i="6"/>
  <c r="U399" i="6"/>
  <c r="T399" i="6"/>
  <c r="S399" i="6"/>
  <c r="U673" i="6"/>
  <c r="S673" i="6"/>
  <c r="T673" i="6"/>
  <c r="U503" i="6"/>
  <c r="T503" i="6"/>
  <c r="S503" i="6"/>
  <c r="T212" i="6"/>
  <c r="S212" i="6"/>
  <c r="U212" i="6"/>
  <c r="U46" i="6"/>
  <c r="S46" i="6"/>
  <c r="T46" i="6"/>
  <c r="U191" i="6"/>
  <c r="T191" i="6"/>
  <c r="S191" i="6"/>
  <c r="U427" i="6"/>
  <c r="T427" i="6"/>
  <c r="S427" i="6"/>
  <c r="U242" i="6"/>
  <c r="S242" i="6"/>
  <c r="T242" i="6"/>
  <c r="U469" i="6"/>
  <c r="S469" i="6"/>
  <c r="T469" i="6"/>
  <c r="S101" i="6"/>
  <c r="U101" i="6"/>
  <c r="T101" i="6"/>
  <c r="U201" i="6"/>
  <c r="T201" i="6"/>
  <c r="S201" i="6"/>
  <c r="U146" i="6"/>
  <c r="T146" i="6"/>
  <c r="S146" i="6"/>
  <c r="U228" i="6"/>
  <c r="S228" i="6"/>
  <c r="T228" i="6"/>
  <c r="T194" i="6"/>
  <c r="U194" i="6"/>
  <c r="S194" i="6"/>
  <c r="U380" i="6"/>
  <c r="T380" i="6"/>
  <c r="S380" i="6"/>
  <c r="U506" i="6"/>
  <c r="S506" i="6"/>
  <c r="T506" i="6"/>
  <c r="T174" i="6"/>
  <c r="U174" i="6"/>
  <c r="S174" i="6"/>
  <c r="U30" i="6"/>
  <c r="T30" i="6"/>
  <c r="S30" i="6"/>
  <c r="U286" i="6"/>
  <c r="S286" i="6"/>
  <c r="T286" i="6"/>
  <c r="T97" i="6"/>
  <c r="S97" i="6"/>
  <c r="U97" i="6"/>
  <c r="U517" i="6"/>
  <c r="T517" i="6"/>
  <c r="S517" i="6"/>
  <c r="S482" i="6"/>
  <c r="U482" i="6"/>
  <c r="T482" i="6"/>
  <c r="U240" i="6"/>
  <c r="T240" i="6"/>
  <c r="S240" i="6"/>
  <c r="U82" i="6"/>
  <c r="T82" i="6"/>
  <c r="S82" i="6"/>
  <c r="U180" i="6"/>
  <c r="T180" i="6"/>
  <c r="S180" i="6"/>
  <c r="U697" i="6"/>
  <c r="T697" i="6"/>
  <c r="S697" i="6"/>
  <c r="T616" i="6"/>
  <c r="S616" i="6"/>
  <c r="U616" i="6"/>
  <c r="U209" i="6"/>
  <c r="T209" i="6"/>
  <c r="S209" i="6"/>
  <c r="U51" i="6"/>
  <c r="T51" i="6"/>
  <c r="S51" i="6"/>
  <c r="U263" i="6"/>
  <c r="T263" i="6"/>
  <c r="S263" i="6"/>
  <c r="U243" i="6"/>
  <c r="T243" i="6"/>
  <c r="S243" i="6"/>
  <c r="U92" i="6"/>
  <c r="T92" i="6"/>
  <c r="S92" i="6"/>
  <c r="U701" i="6"/>
  <c r="T701" i="6"/>
  <c r="S701" i="6"/>
  <c r="U235" i="6"/>
  <c r="T235" i="6"/>
  <c r="S235" i="6"/>
  <c r="U620" i="6"/>
  <c r="T620" i="6"/>
  <c r="S620" i="6"/>
  <c r="U320" i="6"/>
  <c r="T320" i="6"/>
  <c r="S320" i="6"/>
  <c r="U387" i="6"/>
  <c r="T387" i="6"/>
  <c r="S387" i="6"/>
  <c r="U195" i="6"/>
  <c r="T195" i="6"/>
  <c r="S195" i="6"/>
  <c r="U261" i="6"/>
  <c r="S261" i="6"/>
  <c r="T261" i="6"/>
  <c r="U623" i="6"/>
  <c r="T623" i="6"/>
  <c r="S623" i="6"/>
  <c r="U299" i="6"/>
  <c r="S299" i="6"/>
  <c r="T299" i="6"/>
  <c r="U487" i="6"/>
  <c r="T487" i="6"/>
  <c r="S487" i="6"/>
  <c r="U402" i="6"/>
  <c r="T402" i="6"/>
  <c r="S402" i="6"/>
  <c r="T69" i="6"/>
  <c r="U69" i="6"/>
  <c r="S69" i="6"/>
  <c r="U44" i="6"/>
  <c r="T44" i="6"/>
  <c r="S44" i="6"/>
  <c r="T529" i="6"/>
  <c r="U529" i="6"/>
  <c r="S529" i="6"/>
  <c r="U293" i="6"/>
  <c r="S293" i="6"/>
  <c r="T293" i="6"/>
  <c r="U49" i="6"/>
  <c r="T49" i="6"/>
  <c r="S49" i="6"/>
  <c r="U581" i="6"/>
  <c r="S581" i="6"/>
  <c r="T581" i="6"/>
  <c r="U628" i="6"/>
  <c r="T628" i="6"/>
  <c r="S628" i="6"/>
  <c r="T413" i="6"/>
  <c r="S413" i="6"/>
  <c r="U413" i="6"/>
  <c r="U32" i="6"/>
  <c r="T32" i="6"/>
  <c r="S32" i="6"/>
  <c r="T632" i="6"/>
  <c r="S632" i="6"/>
  <c r="U632" i="6"/>
  <c r="U391" i="6"/>
  <c r="T391" i="6"/>
  <c r="S391" i="6"/>
  <c r="U198" i="6"/>
  <c r="S198" i="6"/>
  <c r="T198" i="6"/>
  <c r="U495" i="6"/>
  <c r="T495" i="6"/>
  <c r="S495" i="6"/>
  <c r="U641" i="6"/>
  <c r="S641" i="6"/>
  <c r="T641" i="6"/>
  <c r="U553" i="6"/>
  <c r="T553" i="6"/>
  <c r="S553" i="6"/>
  <c r="U254" i="6"/>
  <c r="T254" i="6"/>
  <c r="S254" i="6"/>
  <c r="U365" i="6"/>
  <c r="S365" i="6"/>
  <c r="T365" i="6"/>
  <c r="U366" i="6"/>
  <c r="T366" i="6"/>
  <c r="S366" i="6"/>
  <c r="U308" i="6"/>
  <c r="T308" i="6"/>
  <c r="S308" i="6"/>
  <c r="U659" i="6"/>
  <c r="T659" i="6"/>
  <c r="S659" i="6"/>
  <c r="U341" i="6"/>
  <c r="T341" i="6"/>
  <c r="S341" i="6"/>
  <c r="S397" i="6"/>
  <c r="T397" i="6"/>
  <c r="U397" i="6"/>
  <c r="U670" i="6"/>
  <c r="T670" i="6"/>
  <c r="S670" i="6"/>
  <c r="U96" i="6"/>
  <c r="T96" i="6"/>
  <c r="S96" i="6"/>
  <c r="S14" i="6"/>
  <c r="T14" i="6"/>
  <c r="U14" i="6"/>
  <c r="U50" i="6"/>
  <c r="T50" i="6"/>
  <c r="S50" i="6"/>
  <c r="U693" i="6"/>
  <c r="S693" i="6"/>
  <c r="T693" i="6"/>
  <c r="U259" i="6"/>
  <c r="S259" i="6"/>
  <c r="T259" i="6"/>
  <c r="U115" i="6"/>
  <c r="T115" i="6"/>
  <c r="S115" i="6"/>
  <c r="U157" i="6"/>
  <c r="T157" i="6"/>
  <c r="S157" i="6"/>
  <c r="U37" i="6"/>
  <c r="S37" i="6"/>
  <c r="T37" i="6"/>
  <c r="U75" i="6"/>
  <c r="T75" i="6"/>
  <c r="S75" i="6"/>
  <c r="U313" i="6"/>
  <c r="S313" i="6"/>
  <c r="T313" i="6"/>
  <c r="U156" i="6"/>
  <c r="S156" i="6"/>
  <c r="T156" i="6"/>
  <c r="U531" i="6"/>
  <c r="T531" i="6"/>
  <c r="S531" i="6"/>
  <c r="U566" i="6"/>
  <c r="T566" i="6"/>
  <c r="S566" i="6"/>
  <c r="U256" i="6"/>
  <c r="S256" i="6"/>
  <c r="T256" i="6"/>
  <c r="U239" i="6"/>
  <c r="T239" i="6"/>
  <c r="S239" i="6"/>
  <c r="U133" i="6"/>
  <c r="S133" i="6"/>
  <c r="T133" i="6"/>
  <c r="U58" i="6"/>
  <c r="T58" i="6"/>
  <c r="S58" i="6"/>
  <c r="U102" i="6"/>
  <c r="S102" i="6"/>
  <c r="T102" i="6"/>
  <c r="U78" i="6"/>
  <c r="T78" i="6"/>
  <c r="S78" i="6"/>
  <c r="U498" i="6"/>
  <c r="T498" i="6"/>
  <c r="S498" i="6"/>
  <c r="S268" i="6"/>
  <c r="T268" i="6"/>
  <c r="U268" i="6"/>
  <c r="U42" i="6"/>
  <c r="T42" i="6"/>
  <c r="S42" i="6"/>
  <c r="U144" i="6"/>
  <c r="S144" i="6"/>
  <c r="T144" i="6"/>
  <c r="U251" i="6"/>
  <c r="T251" i="6"/>
  <c r="S251" i="6"/>
  <c r="S277" i="6"/>
  <c r="U277" i="6"/>
  <c r="T277" i="6"/>
  <c r="U658" i="6"/>
  <c r="T658" i="6"/>
  <c r="S658" i="6"/>
  <c r="U660" i="6"/>
  <c r="S660" i="6"/>
  <c r="T660" i="6"/>
  <c r="U662" i="6"/>
  <c r="T662" i="6"/>
  <c r="S662" i="6"/>
  <c r="U665" i="6"/>
  <c r="S665" i="6"/>
  <c r="T665" i="6"/>
  <c r="T370" i="6"/>
  <c r="S370" i="6"/>
  <c r="U370" i="6"/>
  <c r="U83" i="6"/>
  <c r="T83" i="6"/>
  <c r="S83" i="6"/>
  <c r="U176" i="6"/>
  <c r="T176" i="6"/>
  <c r="S176" i="6"/>
  <c r="U474" i="6"/>
  <c r="S474" i="6"/>
  <c r="T474" i="6"/>
  <c r="U196" i="6"/>
  <c r="T196" i="6"/>
  <c r="S196" i="6"/>
  <c r="T132" i="6"/>
  <c r="S132" i="6"/>
  <c r="U132" i="6"/>
  <c r="U318" i="6"/>
  <c r="S318" i="6"/>
  <c r="T318" i="6"/>
  <c r="U426" i="6"/>
  <c r="T426" i="6"/>
  <c r="S426" i="6"/>
  <c r="U458" i="6"/>
  <c r="T458" i="6"/>
  <c r="S458" i="6"/>
  <c r="U120" i="6"/>
  <c r="T120" i="6"/>
  <c r="S120" i="6"/>
  <c r="S373" i="6"/>
  <c r="U373" i="6"/>
  <c r="T373" i="6"/>
  <c r="U255" i="6"/>
  <c r="T255" i="6"/>
  <c r="S255" i="6"/>
  <c r="U574" i="6"/>
  <c r="S574" i="6"/>
  <c r="T574" i="6"/>
  <c r="U677" i="6"/>
  <c r="T677" i="6"/>
  <c r="S677" i="6"/>
  <c r="U545" i="6"/>
  <c r="S545" i="6"/>
  <c r="T545" i="6"/>
  <c r="U724" i="6"/>
  <c r="T724" i="6"/>
  <c r="S724" i="6"/>
  <c r="T66" i="6"/>
  <c r="S66" i="6"/>
  <c r="U66" i="6"/>
  <c r="U175" i="6"/>
  <c r="T175" i="6"/>
  <c r="S175" i="6"/>
  <c r="U470" i="6"/>
  <c r="T470" i="6"/>
  <c r="S470" i="6"/>
  <c r="U685" i="6"/>
  <c r="T685" i="6"/>
  <c r="S685" i="6"/>
  <c r="U45" i="6"/>
  <c r="T45" i="6"/>
  <c r="S45" i="6"/>
  <c r="U221" i="6"/>
  <c r="T221" i="6"/>
  <c r="S221" i="6"/>
  <c r="T624" i="6"/>
  <c r="S624" i="6"/>
  <c r="U624" i="6"/>
  <c r="U401" i="6"/>
  <c r="T401" i="6"/>
  <c r="S401" i="6"/>
  <c r="U278" i="6"/>
  <c r="T278" i="6"/>
  <c r="S278" i="6"/>
  <c r="T26" i="6"/>
  <c r="S26" i="6"/>
  <c r="U26" i="6"/>
  <c r="T549" i="6"/>
  <c r="S549" i="6"/>
  <c r="U549" i="6"/>
  <c r="U300" i="6"/>
  <c r="T300" i="6"/>
  <c r="S300" i="6"/>
  <c r="U25" i="6"/>
  <c r="T25" i="6"/>
  <c r="S25" i="6"/>
  <c r="T394" i="6"/>
  <c r="S394" i="6"/>
  <c r="U394" i="6"/>
  <c r="U705" i="6"/>
  <c r="T705" i="6"/>
  <c r="S705" i="6"/>
  <c r="T446" i="6"/>
  <c r="S446" i="6"/>
  <c r="U446" i="6"/>
  <c r="T452" i="6"/>
  <c r="S452" i="6"/>
  <c r="U452" i="6"/>
  <c r="U530" i="6"/>
  <c r="T530" i="6"/>
  <c r="S530" i="6"/>
  <c r="T463" i="6"/>
  <c r="S463" i="6"/>
  <c r="U463" i="6"/>
  <c r="U407" i="6"/>
  <c r="T407" i="6"/>
  <c r="S407" i="6"/>
  <c r="U415" i="6"/>
  <c r="T415" i="6"/>
  <c r="S415" i="6"/>
  <c r="T437" i="6"/>
  <c r="S437" i="6"/>
  <c r="U437" i="6"/>
  <c r="T468" i="6"/>
  <c r="S468" i="6"/>
  <c r="U468" i="6"/>
  <c r="U405" i="6"/>
  <c r="T405" i="6"/>
  <c r="S405" i="6"/>
  <c r="U631" i="6"/>
  <c r="T631" i="6"/>
  <c r="S631" i="6"/>
  <c r="T126" i="6"/>
  <c r="S126" i="6"/>
  <c r="U126" i="6"/>
  <c r="U510" i="6"/>
  <c r="T510" i="6"/>
  <c r="S510" i="6"/>
  <c r="T596" i="6"/>
  <c r="S596" i="6"/>
  <c r="U596" i="6"/>
  <c r="T236" i="6"/>
  <c r="U236" i="6"/>
  <c r="S236" i="6"/>
  <c r="U304" i="6"/>
  <c r="T304" i="6"/>
  <c r="S304" i="6"/>
  <c r="T52" i="6"/>
  <c r="S52" i="6"/>
  <c r="U52" i="6"/>
  <c r="T550" i="6"/>
  <c r="U550" i="6"/>
  <c r="S550" i="6"/>
  <c r="U709" i="6"/>
  <c r="T709" i="6"/>
  <c r="S709" i="6"/>
  <c r="T535" i="6"/>
  <c r="S535" i="6"/>
  <c r="U535" i="6"/>
  <c r="T81" i="6"/>
  <c r="S81" i="6"/>
  <c r="U81" i="6"/>
  <c r="U302" i="6"/>
  <c r="T302" i="6"/>
  <c r="S302" i="6"/>
  <c r="T283" i="6"/>
  <c r="U283" i="6"/>
  <c r="S283" i="6"/>
  <c r="T639" i="6"/>
  <c r="S639" i="6"/>
  <c r="U639" i="6"/>
  <c r="U177" i="6"/>
  <c r="T177" i="6"/>
  <c r="S177" i="6"/>
  <c r="T642" i="6"/>
  <c r="S642" i="6"/>
  <c r="U642" i="6"/>
  <c r="T135" i="6"/>
  <c r="S135" i="6"/>
  <c r="U135" i="6"/>
  <c r="U479" i="6"/>
  <c r="T479" i="6"/>
  <c r="S479" i="6"/>
  <c r="T269" i="6"/>
  <c r="S269" i="6"/>
  <c r="U269" i="6"/>
  <c r="T76" i="6"/>
  <c r="U76" i="6"/>
  <c r="S76" i="6"/>
  <c r="U646" i="6"/>
  <c r="T646" i="6"/>
  <c r="S646" i="6"/>
  <c r="T512" i="6"/>
  <c r="S512" i="6"/>
  <c r="U512" i="6"/>
  <c r="T548" i="6"/>
  <c r="S548" i="6"/>
  <c r="U548" i="6"/>
  <c r="U220" i="6"/>
  <c r="T220" i="6"/>
  <c r="S220" i="6"/>
  <c r="T443" i="6"/>
  <c r="U443" i="6"/>
  <c r="S443" i="6"/>
  <c r="T652" i="6"/>
  <c r="S652" i="6"/>
  <c r="U652" i="6"/>
  <c r="U653" i="6"/>
  <c r="T653" i="6"/>
  <c r="S653" i="6"/>
  <c r="T431" i="6"/>
  <c r="S431" i="6"/>
  <c r="U431" i="6"/>
  <c r="T229" i="6"/>
  <c r="S229" i="6"/>
  <c r="U229" i="6"/>
  <c r="U121" i="6"/>
  <c r="T121" i="6"/>
  <c r="S121" i="6"/>
  <c r="T571" i="6"/>
  <c r="S571" i="6"/>
  <c r="U571" i="6"/>
  <c r="T448" i="6"/>
  <c r="U448" i="6"/>
  <c r="S448" i="6"/>
  <c r="U123" i="6"/>
  <c r="T123" i="6"/>
  <c r="S123" i="6"/>
  <c r="T416" i="6"/>
  <c r="S416" i="6"/>
  <c r="U416" i="6"/>
  <c r="T20" i="6"/>
  <c r="S20" i="6"/>
  <c r="U20" i="6"/>
  <c r="U466" i="6"/>
  <c r="T466" i="6"/>
  <c r="S466" i="6"/>
  <c r="T599" i="6"/>
  <c r="U599" i="6"/>
  <c r="S599" i="6"/>
  <c r="T62" i="6"/>
  <c r="S62" i="6"/>
  <c r="U62" i="6"/>
  <c r="U222" i="6"/>
  <c r="T222" i="6"/>
  <c r="S222" i="6"/>
  <c r="T600" i="6"/>
  <c r="S600" i="6"/>
  <c r="U600" i="6"/>
  <c r="T542" i="6"/>
  <c r="S542" i="6"/>
  <c r="U542" i="6"/>
  <c r="U187" i="6"/>
  <c r="T187" i="6"/>
  <c r="S187" i="6"/>
  <c r="T718" i="6"/>
  <c r="S718" i="6"/>
  <c r="U718" i="6"/>
  <c r="T8" i="6"/>
  <c r="U8" i="6"/>
  <c r="S8" i="6"/>
  <c r="U389" i="6"/>
  <c r="T389" i="6"/>
  <c r="S389" i="6"/>
  <c r="T460" i="6"/>
  <c r="S460" i="6"/>
  <c r="U460" i="6"/>
  <c r="T265" i="6"/>
  <c r="S265" i="6"/>
  <c r="U265" i="6"/>
  <c r="U145" i="6"/>
  <c r="T145" i="6"/>
  <c r="S145" i="6"/>
  <c r="T166" i="6"/>
  <c r="U166" i="6"/>
  <c r="S166" i="6"/>
  <c r="T544" i="6"/>
  <c r="S544" i="6"/>
  <c r="U544" i="6"/>
  <c r="U720" i="6"/>
  <c r="T720" i="6"/>
  <c r="S720" i="6"/>
  <c r="T444" i="6"/>
  <c r="S444" i="6"/>
  <c r="U444" i="6"/>
  <c r="T602" i="6"/>
  <c r="S602" i="6"/>
  <c r="U602" i="6"/>
  <c r="U291" i="6"/>
  <c r="T291" i="6"/>
  <c r="S291" i="6"/>
  <c r="T672" i="6"/>
  <c r="S672" i="6"/>
  <c r="U672" i="6"/>
  <c r="T421" i="6"/>
  <c r="U421" i="6"/>
  <c r="S421" i="6"/>
  <c r="U332" i="6"/>
  <c r="T332" i="6"/>
  <c r="S332" i="6"/>
  <c r="T193" i="6"/>
  <c r="S193" i="6"/>
  <c r="U193" i="6"/>
  <c r="T674" i="6"/>
  <c r="S674" i="6"/>
  <c r="U674" i="6"/>
  <c r="U226" i="6"/>
  <c r="T226" i="6"/>
  <c r="S226" i="6"/>
  <c r="T438" i="6"/>
  <c r="U438" i="6"/>
  <c r="S438" i="6"/>
  <c r="T675" i="6"/>
  <c r="S675" i="6"/>
  <c r="U675" i="6"/>
  <c r="U723" i="6"/>
  <c r="T723" i="6"/>
  <c r="S723" i="6"/>
  <c r="T200" i="6"/>
  <c r="S200" i="6"/>
  <c r="U200" i="6"/>
  <c r="T676" i="6"/>
  <c r="S676" i="6"/>
  <c r="U676" i="6"/>
  <c r="U678" i="6"/>
  <c r="T678" i="6"/>
  <c r="S678" i="6"/>
  <c r="T504" i="6"/>
  <c r="S504" i="6"/>
  <c r="U504" i="6"/>
  <c r="T376" i="6"/>
  <c r="U376" i="6"/>
  <c r="S376" i="6"/>
  <c r="U546" i="6"/>
  <c r="T546" i="6"/>
  <c r="S546" i="6"/>
  <c r="T113" i="6"/>
  <c r="S113" i="6"/>
  <c r="U113" i="6"/>
  <c r="T459" i="6"/>
  <c r="S459" i="6"/>
  <c r="U459" i="6"/>
  <c r="U578" i="6"/>
  <c r="T578" i="6"/>
  <c r="S578" i="6"/>
  <c r="T505" i="6"/>
  <c r="U505" i="6"/>
  <c r="S505" i="6"/>
  <c r="T681" i="6"/>
  <c r="S681" i="6"/>
  <c r="U681" i="6"/>
  <c r="U684" i="6"/>
  <c r="T684" i="6"/>
  <c r="S684" i="6"/>
  <c r="T86" i="6"/>
  <c r="S86" i="6"/>
  <c r="U86" i="6"/>
  <c r="T280" i="6"/>
  <c r="S280" i="6"/>
  <c r="U280" i="6"/>
  <c r="C594" i="6"/>
  <c r="C595" i="6"/>
  <c r="B594" i="6"/>
  <c r="B595" i="6"/>
</calcChain>
</file>

<file path=xl/sharedStrings.xml><?xml version="1.0" encoding="utf-8"?>
<sst xmlns="http://schemas.openxmlformats.org/spreadsheetml/2006/main" count="50929" uniqueCount="20450">
  <si>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</si>
  <si>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</si>
  <si>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</si>
  <si>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</si>
  <si>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</si>
  <si>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</si>
  <si>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</si>
  <si>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</si>
  <si>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</si>
  <si>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</si>
  <si>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</si>
  <si>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</si>
  <si>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</si>
  <si>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</si>
  <si>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</si>
  <si>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</si>
  <si>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</si>
  <si>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</si>
  <si>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</si>
  <si>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</si>
  <si>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</si>
  <si>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</si>
  <si>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</si>
  <si>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</si>
  <si>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</si>
  <si>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</si>
  <si>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</si>
  <si>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</si>
  <si>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</si>
  <si>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</si>
  <si>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</si>
  <si>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</si>
  <si>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</si>
  <si>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</si>
  <si>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</si>
  <si>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</si>
  <si>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</si>
  <si>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</si>
  <si>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</si>
  <si>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</si>
  <si>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</si>
  <si>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</si>
  <si>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</si>
  <si>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</si>
  <si>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</si>
  <si>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</si>
  <si>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</si>
  <si>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</si>
  <si>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</si>
  <si>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</si>
  <si>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</si>
  <si>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</si>
  <si>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</si>
  <si>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</si>
  <si>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</si>
  <si>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</si>
  <si>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</si>
  <si>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</si>
  <si>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</si>
  <si>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</si>
  <si>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</si>
  <si>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</si>
  <si>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</si>
  <si>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</si>
  <si>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</si>
  <si>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</si>
  <si>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</si>
  <si>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</si>
  <si>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</si>
  <si>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</si>
  <si>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</si>
  <si>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</si>
  <si>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</si>
  <si>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</si>
  <si>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</si>
  <si>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</si>
  <si>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</si>
  <si>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</si>
  <si>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</si>
  <si>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</si>
  <si>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</si>
  <si>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</si>
  <si>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</si>
  <si>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</si>
  <si>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</si>
  <si>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</si>
  <si>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</si>
  <si>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</si>
  <si>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</si>
  <si>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</si>
  <si>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</si>
  <si>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</si>
  <si>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</si>
  <si>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</si>
  <si>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</si>
  <si>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</si>
  <si>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</si>
  <si>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</si>
  <si>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</si>
  <si>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</si>
  <si>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</si>
  <si>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</si>
  <si>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</si>
  <si>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</si>
  <si>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</si>
  <si>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</si>
  <si>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</si>
  <si>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</si>
  <si>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</si>
  <si>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</si>
  <si>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</si>
  <si>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</si>
  <si>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</si>
  <si>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</si>
  <si>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</si>
  <si>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</si>
  <si>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</si>
  <si>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</si>
  <si>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</si>
  <si>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</si>
  <si>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</si>
  <si>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</si>
  <si>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</si>
  <si>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</si>
  <si>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</si>
  <si>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</si>
  <si>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</si>
  <si>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</si>
  <si>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</si>
  <si>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</si>
  <si>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</si>
  <si>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</si>
  <si>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</si>
  <si>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</si>
  <si>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</si>
  <si>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</si>
  <si>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</si>
  <si>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</si>
  <si>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</si>
  <si>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</si>
  <si>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</si>
  <si>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</si>
  <si>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</si>
  <si>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</si>
  <si>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</si>
  <si>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</si>
  <si>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</si>
  <si>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</si>
  <si>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</si>
  <si>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</si>
  <si>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</si>
  <si>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</si>
  <si>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</si>
  <si>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</si>
  <si>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</si>
  <si>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</si>
  <si>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</si>
  <si>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</si>
  <si>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</si>
  <si>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</si>
  <si>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</si>
  <si>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</si>
  <si>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</si>
  <si>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</si>
  <si>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</si>
  <si>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</si>
  <si>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</si>
  <si>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</si>
  <si>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</si>
  <si>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</si>
  <si>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</si>
  <si>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</si>
  <si>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</si>
  <si>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</si>
  <si>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</si>
  <si>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</si>
  <si>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</si>
  <si>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</si>
  <si>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</si>
  <si>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</si>
  <si>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</si>
  <si>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</si>
  <si>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</si>
  <si>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</si>
  <si>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</si>
  <si>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</si>
  <si>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</si>
  <si>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</si>
  <si>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</si>
  <si>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</si>
  <si>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</si>
  <si>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</si>
  <si>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</si>
  <si>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</si>
  <si>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</si>
  <si>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</si>
  <si>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</si>
  <si>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</si>
  <si>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</si>
  <si>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</si>
  <si>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</si>
  <si>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</si>
  <si>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</si>
  <si>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</si>
  <si>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</si>
  <si>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</si>
  <si>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</si>
  <si>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</si>
  <si>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</si>
  <si>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</si>
  <si>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</si>
  <si>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</si>
  <si>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</si>
  <si>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</si>
  <si>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</si>
  <si>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</si>
  <si>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</si>
  <si>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</si>
  <si>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</si>
  <si>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</si>
  <si>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</si>
  <si>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</si>
  <si>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</si>
  <si>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</si>
  <si>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</si>
  <si>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</si>
  <si>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</si>
  <si>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</si>
  <si>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</si>
  <si>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</si>
  <si>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</si>
  <si>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</si>
  <si>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</si>
  <si>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</si>
  <si>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</si>
  <si>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</si>
  <si>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</si>
  <si>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</si>
  <si>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</si>
  <si>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</si>
  <si>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</si>
  <si>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</si>
  <si>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</si>
  <si>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</si>
  <si>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</si>
  <si>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</si>
  <si>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</si>
  <si>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</si>
  <si>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</si>
  <si>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</si>
  <si>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</si>
  <si>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</si>
  <si>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</si>
  <si>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</si>
  <si>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</si>
  <si>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</si>
  <si>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</si>
  <si>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</si>
  <si>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</si>
  <si>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</si>
  <si>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</si>
  <si>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</si>
  <si>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</si>
  <si>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</si>
  <si>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</si>
  <si>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</si>
  <si>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</si>
  <si>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</si>
  <si>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</si>
  <si>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</si>
  <si>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</si>
  <si>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</si>
  <si>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</si>
  <si>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</si>
  <si>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</si>
  <si>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</si>
  <si>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</si>
  <si>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</si>
  <si>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</si>
  <si>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</si>
  <si>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</si>
  <si>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</si>
  <si>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</si>
  <si>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</si>
  <si>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</si>
  <si>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</si>
  <si>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</si>
  <si>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</si>
  <si>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</si>
  <si>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</si>
  <si>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</si>
  <si>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</si>
  <si>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</si>
  <si>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</si>
  <si>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</si>
  <si>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</si>
  <si>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</si>
  <si>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</si>
  <si>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</si>
  <si>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</si>
  <si>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</si>
  <si>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</si>
  <si>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</si>
  <si>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</si>
  <si>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</si>
  <si>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</si>
  <si>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</si>
  <si>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</si>
  <si>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</si>
  <si>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</si>
  <si>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</si>
  <si>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</si>
  <si>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</si>
  <si>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</si>
  <si>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</si>
  <si>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</si>
  <si>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</si>
  <si>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</si>
  <si>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</si>
  <si>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</si>
  <si>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</si>
  <si>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</si>
  <si>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</si>
  <si>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</si>
  <si>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</si>
  <si>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</si>
  <si>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</si>
  <si>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</si>
  <si>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</si>
  <si>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</si>
  <si>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</si>
  <si>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</si>
  <si>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</si>
  <si>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</si>
  <si>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</si>
  <si>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</si>
  <si>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</si>
  <si>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</si>
  <si>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</si>
  <si>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</si>
  <si>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</si>
  <si>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</si>
  <si>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</si>
  <si>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</si>
  <si>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</si>
  <si>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</si>
  <si>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</si>
  <si>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</si>
  <si>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</si>
  <si>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</si>
  <si>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</si>
  <si>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</si>
  <si>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</si>
  <si>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</si>
  <si>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</si>
  <si>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</si>
  <si>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</si>
  <si>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</si>
  <si>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</si>
  <si>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</si>
  <si>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</si>
  <si>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</si>
  <si>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</si>
  <si>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</si>
  <si>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</si>
  <si>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</si>
  <si>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</si>
  <si>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</si>
  <si>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</si>
  <si>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</si>
  <si>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</si>
  <si>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</si>
  <si>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</si>
  <si>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</si>
  <si>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</si>
  <si>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</si>
  <si>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</si>
  <si>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</si>
  <si>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</si>
  <si>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</si>
  <si>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</si>
  <si>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</si>
  <si>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</si>
  <si>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</si>
  <si>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</si>
  <si>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</si>
  <si>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</si>
  <si>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</si>
  <si>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</si>
  <si>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</si>
  <si>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</si>
  <si>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</si>
  <si>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</si>
  <si>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</si>
  <si>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</si>
  <si>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</si>
  <si>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</si>
  <si>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</si>
  <si>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</si>
  <si>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</si>
  <si>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</si>
  <si>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</si>
  <si>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</si>
  <si>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</si>
  <si>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</si>
  <si>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</si>
  <si>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</si>
  <si>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</si>
  <si>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</si>
  <si>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</si>
  <si>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</si>
  <si>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</si>
  <si>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</si>
  <si>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</si>
  <si>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</si>
  <si>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</si>
  <si>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</si>
  <si>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</si>
  <si>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</si>
  <si>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</si>
  <si>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</si>
  <si>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</si>
  <si>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</si>
  <si>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</si>
  <si>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</si>
  <si>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</si>
  <si>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</si>
  <si>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</si>
  <si>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</si>
  <si>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</si>
  <si>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</si>
  <si>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</si>
  <si>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</si>
  <si>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</si>
  <si>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</si>
  <si>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</si>
  <si>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</si>
  <si>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</si>
  <si>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</si>
  <si>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</si>
  <si>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</si>
  <si>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</si>
  <si>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</si>
  <si>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</si>
  <si>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</si>
  <si>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</si>
  <si>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</si>
  <si>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</si>
  <si>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</si>
  <si>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</si>
  <si>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</si>
  <si>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</si>
  <si>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</si>
  <si>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</si>
  <si>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</si>
  <si>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</si>
  <si>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</si>
  <si>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</si>
  <si>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</si>
  <si>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</si>
  <si>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</si>
  <si>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</si>
  <si>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</si>
  <si>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</si>
  <si>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</si>
  <si>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</si>
  <si>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</si>
  <si>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</si>
  <si>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</si>
  <si>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</si>
  <si>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</si>
  <si>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</si>
  <si>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</si>
  <si>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</si>
  <si>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</si>
  <si>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</si>
  <si>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</si>
  <si>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</si>
  <si>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</si>
  <si>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</si>
  <si>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</si>
  <si>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</si>
  <si>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</si>
  <si>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</si>
  <si>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</si>
  <si>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</si>
  <si>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</si>
  <si>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</si>
  <si>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</si>
  <si>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</si>
  <si>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</si>
  <si>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</si>
  <si>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</si>
  <si>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</si>
  <si>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</si>
  <si>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</si>
  <si>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</si>
  <si>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</si>
  <si>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</si>
  <si>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</si>
  <si>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</si>
  <si>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</si>
  <si>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</si>
  <si>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</si>
  <si>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</si>
  <si>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</si>
  <si>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</si>
  <si>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</si>
  <si>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</si>
  <si>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</si>
  <si>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</si>
  <si>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</si>
  <si>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</si>
  <si>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</si>
  <si>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</si>
  <si>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</si>
  <si>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</si>
  <si>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</si>
  <si>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</si>
  <si>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</si>
  <si>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</si>
  <si>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</si>
  <si>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</si>
  <si>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</si>
  <si>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</si>
  <si>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</si>
  <si>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</si>
  <si>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</si>
  <si>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</si>
  <si>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</si>
  <si>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</si>
  <si>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</si>
  <si>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</si>
  <si>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</si>
  <si>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</si>
  <si>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</si>
  <si>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</si>
  <si>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</si>
  <si>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</si>
  <si>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</si>
  <si>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</si>
  <si>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</si>
  <si>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</si>
  <si>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</si>
  <si>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</si>
  <si>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</si>
  <si>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</si>
  <si>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</si>
  <si>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</si>
  <si>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</si>
  <si>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</si>
  <si>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</si>
  <si>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</si>
  <si>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</si>
  <si>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</si>
  <si>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</si>
  <si>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</si>
  <si>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</si>
  <si>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</si>
  <si>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</si>
  <si>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</si>
  <si>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</si>
  <si>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</si>
  <si>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</si>
  <si>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</si>
  <si>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</si>
  <si>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</si>
  <si>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</si>
  <si>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</si>
  <si>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</si>
  <si>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</si>
  <si>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</si>
  <si>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</si>
  <si>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</si>
  <si>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</si>
  <si>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</si>
  <si>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</si>
  <si>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</si>
  <si>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</si>
  <si>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</si>
  <si>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</si>
  <si>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</si>
  <si>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</si>
  <si>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</si>
  <si>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</si>
  <si>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</si>
  <si>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</si>
  <si>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</si>
  <si>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</si>
  <si>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</si>
  <si>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</si>
  <si>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</si>
  <si>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</si>
  <si>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</si>
  <si>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</si>
  <si>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</si>
  <si>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</si>
  <si>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</si>
  <si>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</si>
  <si>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</si>
  <si>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</si>
  <si>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</si>
  <si>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</si>
  <si>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</si>
  <si>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</si>
  <si>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</si>
  <si>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</si>
  <si>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</si>
  <si>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</si>
  <si>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</si>
  <si>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</si>
  <si>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</si>
  <si>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</si>
  <si>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</si>
  <si>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</si>
  <si>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</si>
  <si>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</si>
  <si>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</si>
  <si>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</si>
  <si>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</si>
  <si>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</si>
  <si>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</si>
  <si>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</si>
  <si>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</si>
  <si>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</si>
  <si>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</si>
  <si>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</si>
  <si>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</si>
  <si>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</si>
  <si>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</si>
  <si>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</si>
  <si>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</si>
  <si>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</si>
  <si>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</si>
  <si>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</si>
  <si>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</si>
  <si>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</si>
  <si>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</si>
  <si>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</si>
  <si>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</si>
  <si>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</si>
  <si>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</si>
  <si>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</si>
  <si>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</si>
  <si>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</si>
  <si>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</si>
  <si>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</si>
  <si>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</si>
  <si>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</si>
  <si>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</si>
  <si>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</si>
  <si>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</si>
  <si>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</si>
  <si>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</si>
  <si>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</si>
  <si>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</si>
  <si>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</si>
  <si>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</si>
  <si>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</si>
  <si>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</si>
  <si>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</si>
  <si>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</si>
  <si>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</si>
  <si>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</si>
  <si>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</si>
  <si>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</si>
  <si>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</si>
  <si>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</si>
  <si>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</si>
  <si>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</si>
  <si>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</si>
  <si>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</si>
  <si>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</si>
  <si>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</si>
  <si>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</si>
  <si>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</si>
  <si>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</si>
  <si>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</si>
  <si>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</si>
  <si>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</si>
  <si>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</si>
  <si>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</si>
  <si>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</si>
  <si>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</si>
  <si>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</si>
  <si>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</si>
  <si>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</si>
  <si>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</si>
  <si>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</si>
  <si>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</si>
  <si>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</si>
  <si>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</si>
  <si>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</si>
  <si>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</si>
  <si>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</si>
  <si>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</si>
  <si>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</si>
  <si>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</si>
  <si>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</si>
  <si>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</si>
  <si>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</si>
  <si>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</si>
  <si>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</si>
  <si>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</si>
  <si>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</si>
  <si>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</si>
  <si>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</si>
  <si>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</si>
  <si>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</si>
  <si>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</si>
  <si>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</si>
  <si>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</si>
  <si>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</si>
  <si>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</si>
  <si>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</si>
  <si>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</si>
  <si>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</si>
  <si>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</si>
  <si>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</si>
  <si>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</si>
  <si>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</si>
  <si>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</si>
  <si>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</si>
  <si>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</si>
  <si>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</si>
  <si>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</si>
  <si>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</si>
  <si>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</si>
  <si>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</si>
  <si>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</si>
  <si>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</si>
  <si>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</si>
  <si>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</si>
  <si>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</si>
  <si>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</si>
  <si>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</si>
  <si>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</si>
  <si>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</si>
  <si>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</si>
  <si>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</si>
  <si>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</si>
  <si>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</si>
  <si>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</si>
  <si>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</si>
  <si>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</si>
  <si>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</si>
  <si>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</si>
  <si>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</si>
  <si>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</si>
  <si>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</si>
  <si>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</si>
  <si>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</si>
  <si>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</si>
  <si>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</si>
  <si>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</si>
  <si>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</si>
  <si>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</si>
  <si>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</si>
  <si>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</si>
  <si>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</si>
  <si>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</si>
  <si>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</si>
  <si>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</si>
  <si>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</si>
  <si>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</si>
  <si>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</si>
  <si>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</si>
  <si>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</si>
  <si>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</si>
  <si>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</si>
  <si>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</si>
  <si>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</si>
  <si>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</si>
  <si>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</si>
  <si>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</si>
  <si>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</si>
  <si>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</si>
  <si>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</si>
  <si>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</si>
  <si>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</si>
  <si>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</si>
  <si>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</si>
  <si>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</si>
  <si>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</si>
  <si>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</si>
  <si>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</si>
  <si>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</si>
  <si>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</si>
  <si>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</si>
  <si>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</si>
  <si>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</si>
  <si>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</si>
  <si>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</si>
  <si>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</si>
  <si>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</si>
  <si>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</si>
  <si>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</si>
  <si>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</si>
  <si>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</si>
  <si>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</si>
  <si>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</si>
  <si>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</si>
  <si>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</si>
  <si>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</si>
  <si>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</si>
  <si>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</si>
  <si>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</si>
  <si>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</si>
  <si>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</si>
  <si>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</si>
  <si>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</si>
  <si>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</si>
  <si>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</si>
  <si>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</si>
  <si>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</si>
  <si>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</si>
  <si>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</si>
  <si>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</si>
  <si>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</si>
  <si>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</si>
  <si>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</si>
  <si>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</si>
  <si>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</si>
  <si>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</si>
  <si>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</si>
  <si>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</si>
  <si>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</si>
  <si>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</si>
  <si>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</si>
  <si>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</si>
  <si>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</si>
  <si>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</si>
  <si>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</si>
  <si>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</si>
  <si>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</si>
  <si>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</si>
  <si>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</si>
  <si>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</si>
  <si>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</si>
  <si>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</si>
  <si>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</si>
  <si>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</si>
  <si>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</si>
  <si>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</si>
  <si>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</si>
  <si>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</si>
  <si>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</si>
  <si>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</si>
  <si>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</si>
  <si>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</si>
  <si>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</si>
  <si>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</si>
  <si>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</si>
  <si>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</si>
  <si>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</si>
  <si>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</si>
  <si>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</si>
  <si>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</si>
  <si>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</si>
  <si>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</si>
  <si>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</si>
  <si>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</si>
  <si>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</si>
  <si>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</si>
  <si>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</si>
  <si>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</si>
  <si>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</si>
  <si>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</si>
  <si>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</si>
  <si>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</si>
  <si>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</si>
  <si>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</si>
  <si>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</si>
  <si>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</si>
  <si>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</si>
  <si>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</si>
  <si>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</si>
  <si>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</si>
  <si>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</si>
  <si>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</si>
  <si>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</si>
  <si>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</si>
  <si>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</si>
  <si>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</si>
  <si>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</si>
  <si>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</si>
  <si>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</si>
  <si>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</si>
  <si>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</si>
  <si>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</si>
  <si>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</si>
  <si>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</si>
  <si>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</si>
  <si>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</si>
  <si>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</si>
  <si>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</si>
  <si>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</si>
  <si>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</si>
  <si>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</si>
  <si>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</si>
  <si>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</si>
  <si>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</si>
  <si>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</si>
  <si>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</si>
  <si>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</si>
  <si>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</si>
  <si>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</si>
  <si>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</si>
  <si>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</si>
  <si>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</si>
  <si>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</si>
  <si>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</si>
  <si>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</si>
  <si>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</si>
  <si>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</si>
  <si>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</si>
  <si>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</si>
  <si>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</si>
  <si>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</si>
  <si>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</si>
  <si>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</si>
  <si>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</si>
  <si>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</si>
  <si>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</si>
  <si>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</si>
  <si>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</si>
  <si>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</si>
  <si>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</si>
  <si>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</si>
  <si>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</si>
  <si>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</si>
  <si>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</si>
  <si>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</si>
  <si>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</si>
  <si>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</si>
  <si>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</si>
  <si>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</si>
  <si>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</si>
  <si>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</si>
  <si>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</si>
  <si>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</si>
  <si>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</si>
  <si>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</si>
  <si>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</si>
  <si>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</si>
  <si>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</si>
  <si>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</si>
  <si>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</si>
  <si>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</si>
  <si>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</si>
  <si>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</si>
  <si>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</si>
  <si>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</si>
  <si>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</si>
  <si>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</si>
  <si>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</si>
  <si>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</si>
  <si>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</si>
  <si>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</si>
  <si>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</si>
  <si>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</si>
  <si>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</si>
  <si>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</si>
  <si>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</si>
  <si>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</si>
  <si>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</si>
  <si>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</si>
  <si>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</si>
  <si>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</si>
  <si>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</si>
  <si>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</si>
  <si>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</si>
  <si>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</si>
  <si>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</si>
  <si>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</si>
  <si>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</si>
  <si>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</si>
  <si>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</si>
  <si>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</si>
  <si>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</si>
  <si>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</si>
  <si>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</si>
  <si>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</si>
  <si>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</si>
  <si>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</si>
  <si>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</si>
  <si>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</si>
  <si>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</si>
  <si>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</si>
  <si>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</si>
  <si>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</si>
  <si>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</si>
  <si>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</si>
  <si>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</si>
  <si>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</si>
  <si>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</si>
  <si>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</si>
  <si>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</si>
  <si>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</si>
  <si>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</si>
  <si>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</si>
  <si>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</si>
  <si>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</si>
  <si>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</si>
  <si>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</si>
  <si>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</si>
  <si>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</si>
  <si>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</si>
  <si>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</si>
  <si>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</si>
  <si>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</si>
  <si>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</si>
  <si>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</si>
  <si>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</si>
  <si>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</si>
  <si>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</si>
  <si>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</si>
  <si>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</si>
  <si>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</si>
  <si>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</si>
  <si>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</si>
  <si>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</si>
  <si>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</si>
  <si>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</si>
  <si>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</si>
  <si>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</si>
  <si>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</si>
  <si>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</si>
  <si>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</si>
  <si>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</si>
  <si>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</si>
  <si>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</si>
  <si>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</si>
  <si>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</si>
  <si>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</si>
  <si>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</si>
  <si>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</si>
  <si>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</si>
  <si>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</si>
  <si>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</si>
  <si>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</si>
  <si>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</si>
  <si>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</si>
  <si>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</si>
  <si>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</si>
  <si>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</si>
  <si>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</si>
  <si>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</si>
  <si>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</si>
  <si>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</si>
  <si>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</si>
  <si>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</si>
  <si>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</si>
  <si>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</si>
  <si>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</si>
  <si>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</si>
  <si>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</si>
  <si>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</si>
  <si>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</si>
  <si>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</si>
  <si>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</si>
  <si>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</si>
  <si>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</si>
  <si>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</si>
  <si>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</si>
  <si>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</si>
  <si>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</si>
  <si>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</si>
  <si>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</si>
  <si>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</si>
  <si>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</si>
  <si>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</si>
  <si>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</si>
  <si>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</si>
  <si>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</si>
  <si>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</si>
  <si>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</si>
  <si>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</si>
  <si>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</si>
  <si>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</si>
  <si>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</si>
  <si>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</si>
  <si>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</si>
  <si>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</si>
  <si>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</si>
  <si>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</si>
  <si>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</si>
  <si>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</si>
  <si>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</si>
  <si>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</si>
  <si>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</si>
  <si>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</si>
  <si>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</si>
  <si>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</si>
  <si>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</si>
  <si>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</si>
  <si>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</si>
  <si>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</si>
  <si>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</si>
  <si>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</si>
  <si>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</si>
  <si>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</si>
  <si>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</si>
  <si>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</si>
  <si>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</si>
  <si>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</si>
  <si>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</si>
  <si>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</si>
  <si>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</si>
  <si>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</si>
  <si>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</si>
  <si>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</si>
  <si>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</si>
  <si>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</si>
  <si>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</si>
  <si>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</si>
  <si>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</si>
  <si>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</si>
  <si>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</si>
  <si>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</si>
  <si>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</si>
  <si>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</si>
  <si>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</si>
  <si>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</si>
  <si>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</si>
  <si>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</si>
  <si>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</si>
  <si>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</si>
  <si>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</si>
  <si>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</si>
  <si>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</si>
  <si>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</si>
  <si>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</si>
  <si>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</si>
  <si>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</si>
  <si>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</si>
  <si>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</si>
  <si>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</si>
  <si>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</si>
  <si>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</si>
  <si>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</si>
  <si>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</si>
  <si>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</si>
  <si>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</si>
  <si>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</si>
  <si>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</si>
  <si>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</si>
  <si>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</si>
  <si>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</si>
  <si>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</si>
  <si>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</si>
  <si>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</si>
  <si>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</si>
  <si>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</si>
  <si>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</si>
  <si>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</si>
  <si>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</si>
  <si>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</si>
  <si>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</si>
  <si>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</si>
  <si>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</si>
  <si>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</si>
  <si>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</si>
  <si>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</si>
  <si>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</si>
  <si>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</si>
  <si>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</si>
  <si>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</si>
  <si>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</si>
  <si>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</si>
  <si>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</si>
  <si>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</si>
  <si>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</si>
  <si>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</si>
  <si>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</si>
  <si>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</si>
  <si>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</si>
  <si>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</si>
  <si>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</si>
  <si>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</si>
  <si>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</si>
  <si>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</si>
  <si>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</si>
  <si>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</si>
  <si>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</si>
  <si>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</si>
  <si>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</si>
  <si>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</si>
  <si>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</si>
  <si>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</si>
  <si>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</si>
  <si>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</si>
  <si>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</si>
  <si>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</si>
  <si>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</si>
  <si>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</si>
  <si>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</si>
  <si>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</si>
  <si>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</si>
  <si>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</si>
  <si>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</si>
  <si>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</si>
  <si>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</si>
  <si>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</si>
  <si>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</si>
  <si>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</si>
  <si>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</si>
  <si>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</si>
  <si>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</si>
  <si>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</si>
  <si>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</si>
  <si>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</si>
  <si>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</si>
  <si>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</si>
  <si>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</si>
  <si>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</si>
  <si>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</si>
  <si>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</si>
  <si>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</si>
  <si>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</si>
  <si>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</si>
  <si>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</si>
  <si>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</si>
  <si>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</si>
  <si>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</si>
  <si>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</si>
  <si>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</si>
  <si>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</si>
  <si>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</si>
  <si>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</si>
  <si>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</si>
  <si>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</si>
  <si>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</si>
  <si>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</si>
  <si>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</si>
  <si>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</si>
  <si>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</si>
  <si>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</si>
  <si>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</si>
  <si>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</si>
  <si>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</si>
  <si>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</si>
  <si>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</si>
  <si>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</si>
  <si>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</si>
  <si>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</si>
  <si>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</si>
  <si>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</si>
  <si>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</si>
  <si>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</si>
  <si>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</si>
  <si>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</si>
  <si>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</si>
  <si>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</si>
  <si>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</si>
  <si>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</si>
  <si>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</si>
  <si>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</si>
  <si>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</si>
  <si>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</si>
  <si>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</si>
  <si>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</si>
  <si>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</si>
  <si>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</si>
  <si>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</si>
  <si>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</si>
  <si>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</si>
  <si>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</si>
  <si>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</si>
  <si>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</si>
  <si>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</si>
  <si>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</si>
  <si>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</si>
  <si>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</si>
  <si>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</si>
  <si>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</si>
  <si>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</si>
  <si>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</si>
  <si>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</si>
  <si>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</si>
  <si>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</si>
  <si>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</si>
  <si>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</si>
  <si>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</si>
  <si>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</si>
  <si>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</si>
  <si>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</si>
  <si>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</si>
  <si>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</si>
  <si>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</si>
  <si>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</si>
  <si>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</si>
  <si>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</si>
  <si>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</si>
  <si>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</si>
  <si>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</si>
  <si>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</si>
  <si>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</si>
  <si>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</si>
  <si>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</si>
  <si>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</si>
  <si>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</si>
  <si>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</si>
  <si>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</si>
  <si>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</si>
  <si>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</si>
  <si>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</si>
  <si>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</si>
  <si>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</si>
  <si>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</si>
  <si>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</si>
  <si>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</si>
  <si>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</si>
  <si>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</si>
  <si>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</si>
  <si>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</si>
  <si>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</si>
  <si>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</si>
  <si>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</si>
  <si>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</si>
  <si>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</si>
  <si>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</si>
  <si>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</si>
  <si>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</si>
  <si>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</si>
  <si>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</si>
  <si>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</si>
  <si>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</si>
  <si>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</si>
  <si>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</si>
  <si>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</si>
  <si>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</si>
  <si>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</si>
  <si>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</si>
  <si>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</si>
  <si>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</si>
  <si>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</si>
  <si>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</si>
  <si>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</si>
  <si>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</si>
  <si>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</si>
  <si>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</si>
  <si>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</si>
  <si>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</si>
  <si>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</si>
  <si>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</si>
  <si>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</si>
  <si>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</si>
  <si>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</si>
  <si>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</si>
  <si>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</si>
  <si>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</si>
  <si>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</si>
  <si>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</si>
  <si>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</si>
  <si>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</si>
  <si>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</si>
  <si>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</si>
  <si>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</si>
  <si>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</si>
  <si>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</si>
  <si>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</si>
  <si>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</si>
  <si>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</si>
  <si>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</si>
  <si>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</si>
  <si>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</si>
  <si>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</si>
  <si>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</si>
  <si>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</si>
  <si>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</si>
  <si>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</si>
  <si>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</si>
  <si>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</si>
  <si>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</si>
  <si>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</si>
  <si>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</si>
  <si>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</si>
  <si>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</si>
  <si>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</si>
  <si>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</si>
  <si>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</si>
  <si>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</si>
  <si>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</si>
  <si>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</si>
  <si>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</si>
  <si>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</si>
  <si>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</si>
  <si>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</si>
  <si>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</si>
  <si>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</si>
  <si>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</si>
  <si>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</si>
  <si>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</si>
  <si>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</si>
  <si>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</si>
  <si>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</si>
  <si>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</si>
  <si>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</si>
  <si>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</si>
  <si>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</si>
  <si>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</si>
  <si>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</si>
  <si>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</si>
  <si>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</si>
  <si>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</si>
  <si>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</si>
  <si>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</si>
  <si>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</si>
  <si>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</si>
  <si>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</si>
  <si>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</si>
  <si>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</si>
  <si>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</si>
  <si>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</si>
  <si>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</si>
  <si>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</si>
  <si>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</si>
  <si>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</si>
  <si>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</si>
  <si>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</si>
  <si>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</si>
  <si>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</si>
  <si>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</si>
  <si>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</si>
  <si>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</si>
  <si>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</si>
  <si>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</si>
  <si>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</si>
  <si>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</si>
  <si>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</si>
  <si>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</si>
  <si>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</si>
  <si>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</si>
  <si>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</si>
  <si>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</si>
  <si>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</si>
  <si>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</si>
  <si>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</si>
  <si>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</si>
  <si>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</si>
  <si>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</si>
  <si>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</si>
  <si>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</si>
  <si>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</si>
  <si>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</si>
  <si>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</si>
  <si>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</si>
  <si>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</si>
  <si>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</si>
  <si>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</si>
  <si>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</si>
  <si>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</si>
  <si>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</si>
  <si>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</si>
  <si>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</si>
  <si>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</si>
  <si>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</si>
  <si>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</si>
  <si>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</si>
  <si>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</si>
  <si>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</si>
  <si>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</si>
  <si>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</si>
  <si>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</si>
  <si>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</si>
  <si>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</si>
  <si>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</si>
  <si>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</si>
  <si>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</si>
  <si>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</si>
  <si>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</si>
  <si>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</si>
  <si>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</si>
  <si>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</si>
  <si>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</si>
  <si>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</si>
  <si>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</si>
  <si>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</si>
  <si>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</si>
  <si>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</si>
  <si>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</si>
  <si>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</si>
  <si>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</si>
  <si>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</si>
  <si>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</si>
  <si>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</si>
  <si>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</si>
  <si>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</si>
  <si>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</si>
  <si>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</si>
  <si>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</si>
  <si>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</si>
  <si>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</si>
  <si>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</si>
  <si>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</si>
  <si>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</si>
  <si>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</si>
  <si>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</si>
  <si>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</si>
  <si>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</si>
  <si>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</si>
  <si>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</si>
  <si>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</si>
  <si>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</si>
  <si>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</si>
  <si>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</si>
  <si>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</si>
  <si>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</si>
  <si>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</si>
  <si>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</si>
  <si>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</si>
  <si>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</si>
  <si>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</si>
  <si>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</si>
  <si>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</si>
  <si>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</si>
  <si>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</si>
  <si>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</si>
  <si>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</si>
  <si>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</si>
  <si>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</si>
  <si>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</si>
  <si>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</si>
  <si>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</si>
  <si>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</si>
  <si>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</si>
  <si>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</si>
  <si>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</si>
  <si>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</si>
  <si>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</si>
  <si>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</si>
  <si>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</si>
  <si>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</si>
  <si>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</si>
  <si>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</si>
  <si>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</si>
  <si>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</si>
  <si>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</si>
  <si>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</si>
  <si>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</si>
  <si>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</si>
  <si>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</si>
  <si>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</si>
  <si>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</si>
  <si>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</si>
  <si>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</si>
  <si>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</si>
  <si>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</si>
  <si>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</si>
  <si>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</si>
  <si>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</si>
  <si>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</si>
  <si>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</si>
  <si>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</si>
  <si>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</si>
  <si>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</si>
  <si>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</si>
  <si>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</si>
  <si>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</si>
  <si>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</si>
  <si>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</si>
  <si>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</si>
  <si>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</si>
  <si>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</si>
  <si>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</si>
  <si>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</si>
  <si>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</si>
  <si>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</si>
  <si>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</si>
  <si>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</si>
  <si>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</si>
  <si>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</si>
  <si>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</si>
  <si>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</si>
  <si>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</si>
  <si>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</si>
  <si>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</si>
  <si>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</si>
  <si>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</si>
  <si>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</si>
  <si>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</si>
  <si>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</si>
  <si>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</si>
  <si>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</si>
  <si>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</si>
  <si>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</si>
  <si>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</si>
  <si>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</si>
  <si>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</si>
  <si>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</si>
  <si>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</si>
  <si>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</si>
  <si>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</si>
  <si>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</si>
  <si>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</si>
  <si>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</si>
  <si>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</si>
  <si>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</si>
  <si>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</si>
  <si>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</si>
  <si>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</si>
  <si>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</si>
  <si>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</si>
  <si>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</si>
  <si>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</si>
  <si>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</si>
  <si>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</si>
  <si>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</si>
  <si>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</si>
  <si>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</si>
  <si>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</si>
  <si>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</si>
  <si>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</si>
  <si>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</si>
  <si>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</si>
  <si>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</si>
  <si>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</si>
  <si>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</si>
  <si>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</si>
  <si>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</si>
  <si>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</si>
  <si>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</si>
  <si>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</si>
  <si>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</si>
  <si>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</si>
  <si>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</si>
  <si>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</si>
  <si>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</si>
  <si>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</si>
  <si>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</si>
  <si>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</si>
  <si>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</si>
  <si>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</si>
  <si>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</si>
  <si>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</si>
  <si>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</si>
  <si>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</si>
  <si>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</si>
  <si>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</si>
  <si>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</si>
  <si>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</si>
  <si>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</si>
  <si>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</si>
  <si>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</si>
  <si>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</si>
  <si>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</si>
  <si>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</si>
  <si>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</si>
  <si>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</si>
  <si>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</si>
  <si>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</si>
  <si>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</si>
  <si>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</si>
  <si>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</si>
  <si>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</si>
  <si>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</si>
  <si>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</si>
  <si>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</si>
  <si>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</si>
  <si>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</si>
  <si>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</si>
  <si>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</si>
  <si>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</si>
  <si>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</si>
  <si>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</si>
  <si>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</si>
  <si>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</si>
  <si>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</si>
  <si>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</si>
  <si>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</si>
  <si>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</si>
  <si>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</si>
  <si>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</si>
  <si>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</si>
  <si>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</si>
  <si>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</si>
  <si>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</si>
  <si>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</si>
  <si>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</si>
  <si>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</si>
  <si>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</si>
  <si>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</si>
  <si>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</si>
  <si>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</si>
  <si>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</si>
  <si>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</si>
  <si>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</si>
  <si>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</si>
  <si>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</si>
  <si>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</si>
  <si>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</si>
  <si>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</si>
  <si>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</si>
  <si>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</si>
  <si>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</si>
  <si>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</si>
  <si>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</si>
  <si>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</si>
  <si>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</si>
  <si>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</si>
  <si>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</si>
  <si>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</si>
  <si>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</si>
  <si>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</si>
  <si>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</si>
  <si>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</si>
  <si>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</si>
  <si>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</si>
  <si>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</si>
  <si>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</si>
  <si>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</si>
  <si>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</si>
  <si>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</si>
  <si>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</si>
  <si>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</si>
  <si>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</si>
  <si>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</si>
  <si>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</si>
  <si>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</si>
  <si>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</si>
  <si>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</si>
  <si>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</si>
  <si>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</si>
  <si>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</si>
  <si>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</si>
  <si>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</si>
  <si>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</si>
  <si>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</si>
  <si>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</si>
  <si>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</si>
  <si>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</si>
  <si>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</si>
  <si>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</si>
  <si>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</si>
  <si>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</si>
  <si>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</si>
  <si>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</si>
  <si>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</si>
  <si>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</si>
  <si>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</si>
  <si>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</si>
  <si>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</si>
  <si>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</si>
  <si>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</si>
  <si>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</si>
  <si>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</si>
  <si>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</si>
  <si>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</si>
  <si>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</si>
  <si>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</si>
  <si>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</si>
  <si>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</si>
  <si>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</si>
  <si>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</si>
  <si>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</si>
  <si>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</si>
  <si>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</si>
  <si>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</si>
  <si>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</si>
  <si>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</si>
  <si>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</si>
  <si>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</si>
  <si>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</si>
  <si>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</si>
  <si>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</si>
  <si>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</si>
  <si>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</si>
  <si>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</si>
  <si>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</si>
  <si>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</si>
  <si>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</si>
  <si>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</si>
  <si>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</si>
  <si>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</si>
  <si>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</si>
  <si>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</si>
  <si>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</si>
  <si>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</si>
  <si>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</si>
  <si>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</si>
  <si>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</si>
  <si>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</si>
  <si>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</si>
  <si>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</si>
  <si>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</si>
  <si>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</si>
  <si>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</si>
  <si>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</si>
  <si>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</si>
  <si>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</si>
  <si>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</si>
  <si>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</si>
  <si>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</si>
  <si>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</si>
  <si>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</si>
  <si>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</si>
  <si>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</si>
  <si>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</si>
  <si>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</si>
  <si>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</si>
  <si>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</si>
  <si>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</si>
  <si>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</si>
  <si>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</si>
  <si>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</si>
  <si>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</si>
  <si>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</si>
  <si>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</si>
  <si>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</si>
  <si>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</si>
  <si>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</si>
  <si>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</si>
  <si>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</si>
  <si>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</si>
  <si>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</si>
  <si>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</si>
  <si>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</si>
  <si>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</si>
  <si>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</si>
  <si>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</si>
  <si>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</si>
  <si>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</si>
  <si>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</si>
  <si>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</si>
  <si>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</si>
  <si>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</si>
  <si>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</si>
  <si>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</si>
  <si>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</si>
  <si>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</si>
  <si>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</si>
  <si>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</si>
  <si>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</si>
  <si>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</si>
  <si>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</si>
  <si>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</si>
  <si>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</si>
  <si>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</si>
  <si>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</si>
  <si>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</si>
  <si>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</si>
  <si>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</si>
  <si>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</si>
  <si>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</si>
  <si>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</si>
  <si>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</si>
  <si>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</si>
  <si>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</si>
  <si>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</si>
  <si>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</si>
  <si>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</si>
  <si>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</si>
  <si>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</si>
  <si>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</si>
  <si>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</si>
  <si>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</si>
  <si>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</si>
  <si>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</si>
  <si>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</si>
  <si>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</si>
  <si>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</si>
  <si>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</si>
  <si>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</si>
  <si>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</si>
  <si>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</si>
  <si>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</si>
  <si>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</si>
  <si>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</si>
  <si>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</si>
  <si>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</si>
  <si>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</si>
  <si>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</si>
  <si>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</si>
  <si>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</si>
  <si>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</si>
  <si>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</si>
  <si>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</si>
  <si>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</si>
  <si>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</si>
  <si>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</si>
  <si>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</si>
  <si>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</si>
  <si>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</si>
  <si>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</si>
  <si>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</si>
  <si>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</si>
  <si>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</si>
  <si>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</si>
  <si>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</si>
  <si>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</si>
  <si>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</si>
  <si>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</si>
  <si>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</si>
  <si>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</si>
  <si>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</si>
  <si>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</si>
  <si>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</si>
  <si>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</si>
  <si>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</si>
  <si>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</si>
  <si>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</si>
  <si>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</si>
  <si>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</si>
  <si>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</si>
  <si>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</si>
  <si>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</si>
  <si>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</si>
  <si>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</si>
  <si>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</si>
  <si>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</si>
  <si>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</si>
  <si>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</si>
  <si>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</si>
  <si>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</si>
  <si>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</si>
  <si>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</si>
  <si>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</si>
  <si>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</si>
  <si>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</si>
  <si>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</si>
  <si>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</si>
  <si>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</si>
  <si>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</si>
  <si>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</si>
  <si>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</si>
  <si>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</si>
  <si>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</si>
  <si>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</si>
  <si>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</si>
  <si>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</si>
  <si>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</si>
  <si>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</si>
  <si>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</si>
  <si>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</si>
  <si>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</si>
  <si>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</si>
  <si>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</si>
  <si>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</si>
  <si>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</si>
  <si>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</si>
  <si>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</si>
  <si>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</si>
  <si>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</si>
  <si>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</si>
  <si>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</si>
  <si>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</si>
  <si>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</si>
  <si>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</si>
  <si>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</si>
  <si>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</si>
  <si>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</si>
  <si>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</si>
  <si>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</si>
  <si>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</si>
  <si>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</si>
  <si>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</si>
  <si>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</si>
  <si>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</si>
  <si>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</si>
  <si>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</si>
  <si>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</si>
  <si>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</si>
  <si>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</si>
  <si>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</si>
  <si>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</si>
  <si>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</si>
  <si>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</si>
  <si>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</si>
  <si>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</si>
  <si>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</si>
  <si>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</si>
  <si>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</si>
  <si>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</si>
  <si>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</si>
  <si>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</si>
  <si>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</si>
  <si>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</si>
  <si>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</si>
  <si>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</si>
  <si>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</si>
  <si>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</si>
  <si>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</si>
  <si>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</si>
  <si>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</si>
  <si>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</si>
  <si>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</si>
  <si>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</si>
  <si>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</si>
  <si>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</si>
  <si>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</si>
  <si>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</si>
  <si>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</si>
  <si>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</si>
  <si>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</si>
  <si>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</si>
  <si>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</si>
  <si>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</si>
  <si>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</si>
  <si>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</si>
  <si>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</si>
  <si>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</si>
  <si>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</si>
  <si>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</si>
  <si>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</si>
  <si>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</si>
  <si>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</si>
  <si>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</si>
  <si>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</si>
  <si>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</si>
  <si>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</si>
  <si>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</si>
  <si>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</si>
  <si>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</si>
  <si>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</si>
  <si>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</si>
  <si>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</si>
  <si>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</si>
  <si>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</si>
  <si>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</si>
  <si>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</si>
  <si>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</si>
  <si>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</si>
  <si>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</si>
  <si>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</si>
  <si>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</si>
  <si>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</si>
  <si>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</si>
  <si>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</si>
  <si>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</si>
  <si>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</si>
  <si>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</si>
  <si>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</si>
  <si>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</si>
  <si>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</si>
  <si>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</si>
  <si>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</si>
  <si>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</si>
  <si>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</si>
  <si>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</si>
  <si>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</si>
  <si>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</si>
  <si>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</si>
  <si>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</si>
  <si>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</si>
  <si>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</si>
  <si>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</si>
  <si>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</si>
  <si>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</si>
  <si>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</si>
  <si>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</si>
  <si>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</si>
  <si>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</si>
  <si>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</si>
  <si>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</si>
  <si>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</si>
  <si>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</si>
  <si>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</si>
  <si>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</si>
  <si>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</si>
  <si>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</si>
  <si>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</si>
  <si>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</si>
  <si>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</si>
  <si>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</si>
  <si>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</si>
  <si>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</si>
  <si>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</si>
  <si>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</si>
  <si>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</si>
  <si>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</si>
  <si>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</si>
  <si>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</si>
  <si>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</si>
  <si>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</si>
  <si>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</si>
  <si>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</si>
  <si>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</si>
  <si>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</si>
  <si>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</si>
  <si>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</si>
  <si>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</si>
  <si>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</si>
  <si>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</si>
  <si>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</si>
  <si>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</si>
  <si>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</si>
  <si>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</si>
  <si>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</si>
  <si>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</si>
  <si>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</si>
  <si>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</si>
  <si>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</si>
  <si>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</si>
  <si>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</si>
  <si>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</si>
  <si>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</si>
  <si>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</si>
  <si>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</si>
  <si>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</si>
  <si>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</si>
  <si>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</si>
  <si>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</si>
  <si>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</si>
  <si>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</si>
  <si>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</si>
  <si>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</si>
  <si>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</si>
  <si>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</si>
  <si>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</si>
  <si>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</si>
  <si>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</si>
  <si>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</si>
  <si>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</si>
  <si>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</si>
  <si>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</si>
  <si>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</si>
  <si>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</si>
  <si>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</si>
  <si>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</si>
  <si>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</si>
  <si>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</si>
  <si>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</si>
  <si>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</si>
  <si>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</si>
  <si>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</si>
  <si>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</si>
  <si>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</si>
  <si>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</si>
  <si>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</si>
  <si>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</si>
  <si>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</si>
  <si>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</si>
  <si>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</si>
  <si>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</si>
  <si>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</si>
  <si>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</si>
  <si>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</si>
  <si>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</si>
  <si>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</si>
  <si>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</si>
  <si>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</si>
  <si>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</si>
  <si>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</si>
  <si>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</si>
  <si>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</si>
  <si>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</si>
  <si>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</si>
  <si>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</si>
  <si>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</si>
  <si>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</si>
  <si>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</si>
  <si>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</si>
  <si>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</si>
  <si>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</si>
  <si>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</si>
  <si>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</si>
  <si>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</si>
  <si>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</si>
  <si>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</si>
  <si>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</si>
  <si>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</si>
  <si>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</si>
  <si>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</si>
  <si>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</si>
  <si>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</si>
  <si>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</si>
  <si>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</si>
  <si>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</si>
  <si>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</si>
  <si>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</si>
  <si>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</si>
  <si>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</si>
  <si>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</si>
  <si>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</si>
  <si>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</si>
  <si>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</si>
  <si>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</si>
  <si>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</si>
  <si>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</si>
  <si>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</si>
  <si>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</si>
  <si>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</si>
  <si>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</si>
  <si>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</si>
  <si>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</si>
  <si>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</si>
  <si>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</si>
  <si>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</si>
  <si>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</si>
  <si>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</si>
  <si>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</si>
  <si>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</si>
  <si>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</si>
  <si>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</si>
  <si>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</si>
  <si>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</si>
  <si>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</si>
  <si>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</si>
  <si>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</si>
  <si>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</si>
  <si>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</si>
  <si>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</si>
  <si>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</si>
  <si>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</si>
  <si>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</si>
  <si>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</si>
  <si>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</si>
  <si>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</si>
  <si>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</si>
  <si>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</si>
  <si>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</si>
  <si>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</si>
  <si>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</si>
  <si>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</si>
  <si>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</si>
  <si>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</si>
  <si>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</si>
  <si>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</si>
  <si>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</si>
  <si>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</si>
  <si>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</si>
  <si>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</si>
  <si>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</si>
  <si>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</si>
  <si>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</si>
  <si>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</si>
  <si>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</si>
  <si>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</si>
  <si>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</si>
  <si>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</si>
  <si>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</si>
  <si>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</si>
  <si>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</si>
  <si>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</si>
  <si>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</si>
  <si>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</si>
  <si>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</si>
  <si>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</si>
  <si>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</si>
  <si>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</si>
  <si>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</si>
  <si>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</si>
  <si>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</si>
  <si>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</si>
  <si>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</si>
  <si>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</si>
  <si>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</si>
  <si>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</si>
  <si>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</si>
  <si>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</si>
  <si>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</si>
  <si>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</si>
  <si>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</si>
  <si>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</si>
  <si>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</si>
  <si>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</si>
  <si>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</si>
  <si>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</si>
  <si>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</si>
  <si>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</si>
  <si>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</si>
  <si>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</si>
  <si>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</si>
  <si>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</si>
  <si>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</si>
  <si>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</si>
  <si>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</si>
  <si>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</si>
  <si>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</si>
  <si>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</si>
  <si>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</si>
  <si>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</si>
  <si>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</si>
  <si>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</si>
  <si>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</si>
  <si>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</si>
  <si>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</si>
  <si>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</si>
  <si>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</si>
  <si>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</si>
  <si>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</si>
  <si>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</si>
  <si>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</si>
  <si>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</si>
  <si>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</si>
  <si>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</si>
  <si>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</si>
  <si>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</si>
  <si>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</si>
  <si>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</si>
  <si>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</si>
  <si>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</si>
  <si>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</si>
  <si>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</si>
  <si>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</si>
  <si>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</si>
  <si>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</si>
  <si>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</si>
  <si>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</si>
  <si>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</si>
  <si>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</si>
  <si>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</si>
  <si>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</si>
  <si>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</si>
  <si>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</si>
  <si>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</si>
  <si>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</si>
  <si>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</si>
  <si>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</si>
  <si>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</si>
  <si>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</si>
  <si>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</si>
  <si>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</si>
  <si>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</si>
  <si>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</si>
  <si>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</si>
  <si>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</si>
  <si>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</si>
  <si>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</si>
  <si>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</si>
  <si>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</si>
  <si>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</si>
  <si>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</si>
  <si>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</si>
  <si>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</si>
  <si>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</si>
  <si>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</si>
  <si>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</si>
  <si>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</si>
  <si>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</si>
  <si>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</si>
  <si>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</si>
  <si>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</si>
  <si>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</si>
  <si>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</si>
  <si>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</si>
  <si>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</si>
  <si>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</si>
  <si>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</si>
  <si>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</si>
  <si>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</si>
  <si>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</si>
  <si>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</si>
  <si>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</si>
  <si>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</si>
  <si>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</si>
  <si>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</si>
  <si>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</si>
  <si>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</si>
  <si>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</si>
  <si>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</si>
  <si>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</si>
  <si>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</si>
  <si>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</si>
  <si>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</si>
  <si>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</si>
  <si>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</si>
  <si>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</si>
  <si>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</si>
  <si>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</si>
  <si>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</si>
  <si>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</si>
  <si>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</si>
  <si>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</si>
  <si>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</si>
  <si>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</si>
  <si>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</si>
  <si>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</si>
  <si>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</si>
  <si>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</si>
  <si>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</si>
  <si>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</si>
  <si>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</si>
  <si>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</si>
  <si>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</si>
  <si>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</si>
  <si>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</si>
  <si>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</si>
  <si>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</si>
  <si>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</si>
  <si>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</si>
  <si>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</si>
  <si>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</si>
  <si>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</si>
  <si>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</si>
  <si>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</si>
  <si>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</si>
  <si>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</si>
  <si>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</si>
  <si>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</si>
  <si>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</si>
  <si>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</si>
  <si>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</si>
  <si>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</si>
  <si>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</si>
  <si>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</si>
  <si>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</si>
  <si>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</si>
  <si>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</si>
  <si>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</si>
  <si>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</si>
  <si>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</si>
  <si>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</si>
  <si>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</si>
  <si>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</si>
  <si>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</si>
  <si>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</si>
  <si>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</si>
  <si>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</si>
  <si>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</si>
  <si>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</si>
  <si>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</si>
  <si>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</si>
  <si>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</si>
  <si>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</si>
  <si>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</si>
  <si>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</si>
  <si>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</si>
  <si>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</si>
  <si>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</si>
  <si>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</si>
  <si>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</si>
  <si>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</si>
  <si>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</si>
  <si>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</si>
  <si>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</si>
  <si>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</si>
  <si>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</si>
  <si>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</si>
  <si>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</si>
  <si>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</si>
  <si>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</si>
  <si>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</si>
  <si>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</si>
  <si>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</si>
  <si>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</si>
  <si>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</si>
  <si>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</si>
  <si>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</si>
  <si>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</si>
  <si>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</si>
  <si>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</si>
  <si>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</si>
  <si>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</si>
  <si>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</si>
  <si>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</si>
  <si>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</si>
  <si>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</si>
  <si>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</si>
  <si>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</si>
  <si>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</si>
  <si>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</si>
  <si>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</si>
  <si>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</si>
  <si>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</si>
  <si>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</si>
  <si>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</si>
  <si>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</si>
  <si>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</si>
  <si>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</si>
  <si>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</si>
  <si>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</si>
  <si>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</si>
  <si>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</si>
  <si>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</si>
  <si>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</si>
  <si>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</si>
  <si>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</si>
  <si>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</si>
  <si>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</si>
  <si>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</si>
  <si>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</si>
  <si>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</si>
  <si>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</si>
  <si>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</si>
  <si>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</si>
  <si>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</si>
  <si>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</si>
  <si>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</si>
  <si>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</si>
  <si>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</si>
  <si>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</si>
  <si>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</si>
  <si>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</si>
  <si>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</si>
  <si>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</si>
  <si>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</si>
  <si>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</si>
  <si>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</si>
  <si>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</si>
  <si>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</si>
  <si>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</si>
  <si>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</si>
  <si>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</si>
  <si>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</si>
  <si>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</si>
  <si>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</si>
  <si>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</si>
  <si>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</si>
  <si>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</si>
  <si>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</si>
  <si>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</si>
  <si>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</si>
  <si>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</si>
  <si>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</si>
  <si>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</si>
  <si>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</si>
  <si>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</si>
  <si>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</si>
  <si>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</si>
  <si>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</si>
  <si>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</si>
  <si>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</si>
  <si>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</si>
  <si>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</si>
  <si>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</si>
  <si>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</si>
  <si>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</si>
  <si>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</si>
  <si>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</si>
  <si>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</si>
  <si>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</si>
  <si>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</si>
  <si>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</si>
  <si>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</si>
  <si>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</si>
  <si>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</si>
  <si>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</si>
  <si>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</si>
  <si>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</si>
  <si>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</si>
  <si>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</si>
  <si>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</si>
  <si>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</si>
  <si>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</si>
  <si>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</si>
  <si>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</si>
  <si>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</si>
  <si>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</si>
  <si>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</si>
  <si>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</si>
  <si>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</si>
  <si>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</si>
  <si>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</si>
  <si>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</si>
  <si>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</si>
  <si>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</si>
  <si>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</si>
  <si>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</si>
  <si>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</si>
  <si>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</si>
  <si>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</si>
  <si>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</si>
  <si>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</si>
  <si>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</si>
  <si>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</si>
  <si>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</si>
  <si>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</si>
  <si>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</si>
  <si>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</si>
  <si>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</si>
  <si>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</si>
  <si>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</si>
  <si>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</si>
  <si>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</si>
  <si>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</si>
  <si>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</si>
  <si>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</si>
  <si>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</si>
  <si>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</si>
  <si>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</si>
  <si>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</si>
  <si>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</si>
  <si>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</si>
  <si>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</si>
  <si>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</si>
  <si>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</si>
  <si>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</si>
  <si>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</si>
  <si>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</si>
  <si>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</si>
  <si>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</si>
  <si>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</si>
  <si>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</si>
  <si>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</si>
  <si>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</si>
  <si>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</si>
  <si>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</si>
  <si>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</si>
  <si>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</si>
  <si>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</si>
  <si>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</si>
  <si>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</si>
  <si>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</si>
  <si>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</si>
  <si>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</si>
  <si>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</si>
  <si>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</si>
  <si>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</si>
  <si>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</si>
  <si>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</si>
  <si>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</si>
  <si>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</si>
  <si>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</si>
  <si>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</si>
  <si>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</si>
  <si>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</si>
  <si>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</si>
  <si>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</si>
  <si>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</si>
  <si>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</si>
  <si>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</si>
  <si>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</si>
  <si>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</si>
  <si>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</si>
  <si>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</si>
  <si>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</si>
  <si>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</si>
  <si>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</si>
  <si>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</si>
  <si>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</si>
  <si>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</si>
  <si>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</si>
  <si>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</si>
  <si>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</si>
  <si>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</si>
  <si>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</si>
  <si>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</si>
  <si>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</si>
  <si>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</si>
  <si>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</si>
  <si>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</si>
  <si>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</si>
  <si>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</si>
  <si>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</si>
  <si>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</si>
  <si>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</si>
  <si>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</si>
  <si>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</si>
  <si>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</si>
  <si>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</si>
  <si>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</si>
  <si>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</si>
  <si>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</si>
  <si>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</si>
  <si>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</si>
  <si>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</si>
  <si>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</si>
  <si>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</si>
  <si>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</si>
  <si>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</si>
  <si>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</si>
  <si>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</si>
  <si>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</si>
  <si>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</si>
  <si>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</si>
  <si>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</si>
  <si>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</si>
  <si>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</si>
  <si>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</si>
  <si>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</si>
  <si>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</si>
  <si>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</si>
  <si>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</si>
  <si>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</si>
  <si>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</si>
  <si>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</si>
  <si>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</si>
  <si>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</si>
  <si>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</si>
  <si>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</si>
  <si>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</si>
  <si>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</si>
  <si>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</si>
  <si>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</si>
  <si>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</si>
  <si>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</si>
  <si>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</si>
  <si>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</si>
  <si>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</si>
  <si>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</si>
  <si>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</si>
  <si>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</si>
  <si>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</si>
  <si>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</si>
  <si>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</si>
  <si>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</si>
  <si>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</si>
  <si>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</si>
  <si>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</si>
  <si>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</si>
  <si>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</si>
  <si>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</si>
  <si>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</si>
  <si>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</si>
  <si>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</si>
  <si>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</si>
  <si>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</si>
  <si>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</si>
  <si>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</si>
  <si>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</si>
  <si>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</si>
  <si>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</si>
  <si>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</si>
  <si>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</si>
  <si>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</si>
  <si>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</si>
  <si>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</si>
  <si>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</si>
  <si>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</si>
  <si>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</si>
  <si>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</si>
  <si>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</si>
  <si>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</si>
  <si>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</si>
  <si>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</si>
  <si>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</si>
  <si>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</si>
  <si>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</si>
  <si>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</si>
  <si>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</si>
  <si>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</si>
  <si>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</si>
  <si>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</si>
  <si>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</si>
  <si>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</si>
  <si>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</si>
  <si>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</si>
  <si>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</si>
  <si>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</si>
  <si>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</si>
  <si>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</si>
  <si>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</si>
  <si>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</si>
  <si>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</si>
  <si>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</si>
  <si>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</si>
  <si>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</si>
  <si>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</si>
  <si>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</si>
  <si>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</si>
  <si>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</si>
  <si>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</si>
  <si>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</si>
  <si>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</si>
  <si>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</si>
  <si>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</si>
  <si>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</si>
  <si>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</si>
  <si>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</si>
  <si>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</si>
  <si>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</si>
  <si>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</si>
  <si>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</si>
  <si>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</si>
  <si>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</si>
  <si>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</si>
  <si>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</si>
  <si>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</si>
  <si>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</si>
  <si>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</si>
  <si>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</si>
  <si>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</si>
  <si>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</si>
  <si>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</si>
  <si>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</si>
  <si>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</si>
  <si>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</si>
  <si>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</si>
  <si>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</si>
  <si>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</si>
  <si>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</si>
  <si>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</si>
  <si>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</si>
  <si>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</si>
  <si>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</si>
  <si>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</si>
  <si>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</si>
  <si>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</si>
  <si>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</si>
  <si>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</si>
  <si>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</si>
  <si>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</si>
  <si>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</si>
  <si>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</si>
  <si>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</si>
  <si>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</si>
  <si>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</si>
  <si>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</si>
  <si>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</si>
  <si>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</si>
  <si>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</si>
  <si>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</si>
  <si>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</si>
  <si>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</si>
  <si>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</si>
  <si>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</si>
  <si>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</si>
  <si>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</si>
  <si>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</si>
  <si>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</si>
  <si>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</si>
  <si>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</si>
  <si>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</si>
  <si>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</si>
  <si>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</si>
  <si>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</si>
  <si>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</si>
  <si>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</si>
  <si>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</si>
  <si>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</si>
  <si>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</si>
  <si>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</si>
  <si>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</si>
  <si>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</si>
  <si>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</si>
  <si>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</si>
  <si>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</si>
  <si>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</si>
  <si>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</si>
  <si>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</si>
  <si>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</si>
  <si>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</si>
  <si>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</si>
  <si>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</si>
  <si>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</si>
  <si>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</si>
  <si>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</si>
  <si>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</si>
  <si>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</si>
  <si>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</si>
  <si>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</si>
  <si>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</si>
  <si>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</si>
  <si>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</si>
  <si>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</si>
  <si>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</si>
  <si>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</si>
  <si>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</si>
  <si>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</si>
  <si>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</si>
  <si>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</si>
  <si>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</si>
  <si>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</si>
  <si>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</si>
  <si>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</si>
  <si>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</si>
  <si>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</si>
  <si>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</si>
  <si>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</si>
  <si>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</si>
  <si>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</si>
  <si>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</si>
  <si>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</si>
  <si>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</si>
  <si>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</si>
  <si>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</si>
  <si>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</si>
  <si>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</si>
  <si>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</si>
  <si>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</si>
  <si>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</si>
  <si>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</si>
  <si>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</si>
  <si>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</si>
  <si>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</si>
  <si>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</si>
  <si>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</si>
  <si>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</si>
  <si>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</si>
  <si>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</si>
  <si>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</si>
  <si>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</si>
  <si>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</si>
  <si>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</si>
  <si>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</si>
  <si>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</si>
  <si>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</si>
  <si>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</si>
  <si>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</si>
  <si>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</si>
  <si>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</si>
  <si>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</si>
  <si>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</si>
  <si>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</si>
  <si>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</si>
  <si>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</si>
  <si>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</si>
  <si>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</si>
  <si>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</si>
  <si>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</si>
  <si>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</si>
  <si>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</si>
  <si>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</si>
  <si>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</si>
  <si>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</si>
  <si>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</si>
  <si>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</si>
  <si>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</si>
  <si>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</si>
  <si>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</si>
  <si>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</si>
  <si>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</si>
  <si>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</si>
  <si>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</si>
  <si>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</si>
  <si>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</si>
  <si>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</si>
  <si>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</si>
  <si>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</si>
  <si>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</si>
  <si>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</si>
  <si>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</si>
  <si>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</si>
  <si>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</si>
  <si>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</si>
  <si>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</si>
  <si>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</si>
  <si>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</si>
  <si>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</si>
  <si>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</si>
  <si>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</si>
  <si>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</si>
  <si>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</si>
  <si>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</si>
  <si>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</si>
  <si>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</si>
  <si>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</si>
  <si>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</si>
  <si>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</si>
  <si>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</si>
  <si>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</si>
  <si>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</si>
  <si>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</si>
  <si>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</si>
  <si>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</si>
  <si>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</si>
  <si>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</si>
  <si>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</si>
  <si>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</si>
  <si>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</si>
  <si>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</si>
  <si>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</si>
  <si>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</si>
  <si>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</si>
  <si>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</si>
  <si>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</si>
  <si>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</si>
  <si>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</si>
  <si>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</si>
  <si>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</si>
  <si>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</si>
  <si>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</si>
  <si>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</si>
  <si>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</si>
  <si>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</si>
  <si>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</si>
  <si>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</si>
  <si>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</si>
  <si>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</si>
  <si>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</si>
  <si>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</si>
  <si>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</si>
  <si>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</si>
  <si>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</si>
  <si>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</si>
  <si>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</si>
  <si>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</si>
  <si>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</si>
  <si>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</si>
  <si>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</si>
  <si>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</si>
  <si>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</si>
  <si>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</si>
  <si>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</si>
  <si>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</si>
  <si>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</si>
  <si>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</si>
  <si>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</si>
  <si>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</si>
  <si>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</si>
  <si>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</si>
  <si>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</si>
  <si>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</si>
  <si>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</si>
  <si>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</si>
  <si>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</si>
  <si>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</si>
  <si>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</si>
  <si>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</si>
  <si>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</si>
  <si>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</si>
  <si>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</si>
  <si>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</si>
  <si>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</si>
  <si>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</si>
  <si>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</si>
  <si>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</si>
  <si>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</si>
  <si>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</si>
  <si>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</si>
  <si>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</si>
  <si>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</si>
  <si>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</si>
  <si>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</si>
  <si>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</si>
  <si>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</si>
  <si>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</si>
  <si>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</si>
  <si>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</si>
  <si>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</si>
  <si>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</si>
  <si>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</si>
  <si>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</si>
  <si>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</si>
  <si>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</si>
  <si>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</si>
  <si>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</si>
  <si>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</si>
  <si>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</si>
  <si>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</si>
  <si>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</si>
  <si>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</si>
  <si>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</si>
  <si>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</si>
  <si>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</si>
  <si>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</si>
  <si>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</si>
  <si>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</si>
  <si>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</si>
  <si>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</si>
  <si>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</si>
  <si>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</si>
  <si>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</si>
  <si>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</si>
  <si>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</si>
  <si>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</si>
  <si>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</si>
  <si>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</si>
  <si>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</si>
  <si>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</si>
  <si>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</si>
  <si>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</si>
  <si>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</si>
  <si>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</si>
  <si>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</si>
  <si>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</si>
  <si>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</si>
  <si>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</si>
  <si>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</si>
  <si>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</si>
  <si>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</si>
  <si>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</si>
  <si>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</si>
  <si>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</si>
  <si>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</si>
  <si>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</si>
  <si>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</si>
  <si>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</si>
  <si>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</si>
  <si>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</si>
  <si>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</si>
  <si>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</si>
  <si>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</si>
  <si>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</si>
  <si>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</si>
  <si>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</si>
  <si>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</si>
  <si>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</si>
  <si>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</si>
  <si>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</si>
  <si>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</si>
  <si>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</si>
  <si>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</si>
  <si>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</si>
  <si>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</si>
  <si>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</si>
  <si>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</si>
  <si>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</si>
  <si>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</si>
  <si>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</si>
  <si>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</si>
  <si>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</si>
  <si>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</si>
  <si>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</si>
  <si>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</si>
  <si>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</si>
  <si>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</si>
  <si>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</si>
  <si>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</si>
  <si>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</si>
  <si>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</si>
  <si>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</si>
  <si>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</si>
  <si>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</si>
  <si>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</si>
  <si>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</si>
  <si>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</si>
  <si>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</si>
  <si>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</si>
  <si>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</si>
  <si>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</si>
  <si>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</si>
  <si>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</si>
  <si>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</si>
  <si>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</si>
  <si>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</si>
  <si>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</si>
  <si>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</si>
  <si>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</si>
  <si>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</si>
  <si>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</si>
  <si>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</si>
  <si>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</si>
  <si>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</si>
  <si>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</si>
  <si>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</si>
  <si>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</si>
  <si>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</si>
  <si>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</si>
  <si>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</si>
  <si>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</si>
  <si>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</si>
  <si>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</si>
  <si>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</si>
  <si>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</si>
  <si>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</si>
  <si>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</si>
  <si>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</si>
  <si>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</si>
  <si>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</si>
  <si>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</si>
  <si>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</si>
  <si>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</si>
  <si>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</si>
  <si>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</si>
  <si>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</si>
  <si>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</si>
  <si>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</si>
  <si>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</si>
  <si>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</si>
  <si>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</si>
  <si>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</si>
  <si>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</si>
  <si>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</si>
  <si>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</si>
  <si>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</si>
  <si>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</si>
  <si>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</si>
  <si>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</si>
  <si>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</si>
  <si>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</si>
  <si>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</si>
  <si>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</si>
  <si>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</si>
  <si>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</si>
  <si>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</si>
  <si>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</si>
  <si>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</si>
  <si>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</si>
  <si>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</si>
  <si>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</si>
  <si>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</si>
  <si>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</si>
  <si>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</si>
  <si>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</si>
  <si>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</si>
  <si>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</si>
  <si>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</si>
  <si>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</si>
  <si>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</si>
  <si>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</si>
  <si>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</si>
  <si>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</si>
  <si>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</si>
  <si>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</si>
  <si>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</si>
  <si>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</si>
  <si>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</si>
  <si>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</si>
  <si>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</si>
  <si>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</si>
  <si>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</si>
  <si>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</si>
  <si>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</si>
  <si>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</si>
  <si>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</si>
  <si>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</si>
  <si>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</si>
  <si>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</si>
  <si>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</si>
  <si>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</si>
  <si>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</si>
  <si>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</si>
  <si>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</si>
  <si>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</si>
  <si>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</si>
  <si>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</si>
  <si>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</si>
  <si>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</si>
  <si>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</si>
  <si>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</si>
  <si>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</si>
  <si>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</si>
  <si>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</si>
  <si>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</si>
  <si>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</si>
  <si>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</si>
  <si>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</si>
  <si>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</si>
  <si>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</si>
  <si>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</si>
  <si>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</si>
  <si>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</si>
  <si>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</si>
  <si>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</si>
  <si>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</si>
  <si>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</si>
  <si>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</si>
  <si>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</si>
  <si>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</si>
  <si>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</si>
  <si>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</si>
  <si>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</si>
  <si>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</si>
  <si>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</si>
  <si>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</si>
  <si>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</si>
  <si>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</si>
  <si>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</si>
  <si>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</si>
  <si>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</si>
  <si>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</si>
  <si>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</si>
  <si>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</si>
  <si>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</si>
  <si>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</si>
  <si>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</si>
  <si>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</si>
  <si>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</si>
  <si>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</si>
  <si>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</si>
  <si>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</si>
  <si>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</si>
  <si>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</si>
  <si>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</si>
  <si>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</si>
  <si>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</si>
  <si>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</si>
  <si>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</si>
  <si>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</si>
  <si>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</si>
  <si>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</si>
  <si>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</si>
  <si>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</si>
  <si>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</si>
  <si>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</si>
  <si>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</si>
  <si>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</si>
  <si>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</si>
  <si>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</si>
  <si>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</si>
  <si>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</si>
  <si>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</si>
  <si>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</si>
  <si>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</si>
  <si>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</si>
  <si>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</si>
  <si>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</si>
  <si>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</si>
  <si>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</si>
  <si>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</si>
  <si>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</si>
  <si>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</si>
  <si>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</si>
  <si>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</si>
  <si>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</si>
  <si>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</si>
  <si>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</si>
  <si>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</si>
  <si>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</si>
  <si>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</si>
  <si>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</si>
  <si>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</si>
  <si>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</si>
  <si>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</si>
  <si>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</si>
  <si>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</si>
  <si>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</si>
  <si>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</si>
  <si>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</si>
  <si>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</si>
  <si>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</si>
  <si>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</si>
  <si>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</si>
  <si>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</si>
  <si>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</si>
  <si>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</si>
  <si>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</si>
  <si>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</si>
  <si>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</si>
  <si>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</si>
  <si>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</si>
  <si>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</si>
  <si>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</si>
  <si>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</si>
  <si>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</si>
  <si>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</si>
  <si>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</si>
  <si>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</si>
  <si>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</si>
  <si>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</si>
  <si>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</si>
  <si>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</si>
  <si>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</si>
  <si>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</si>
  <si>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</si>
  <si>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</si>
  <si>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</si>
  <si>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</si>
  <si>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</si>
  <si>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</si>
  <si>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</si>
  <si>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</si>
  <si>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</si>
  <si>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</si>
  <si>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</si>
  <si>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</si>
  <si>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</si>
  <si>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</si>
  <si>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</si>
  <si>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</si>
  <si>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</si>
  <si>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</si>
  <si>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</si>
  <si>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</si>
  <si>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</si>
  <si>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</si>
  <si>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</si>
  <si>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</si>
  <si>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</si>
  <si>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</si>
  <si>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</si>
  <si>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</si>
  <si>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</si>
  <si>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</si>
  <si>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</si>
  <si>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</si>
  <si>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</si>
  <si>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</si>
  <si>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</si>
  <si>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</si>
  <si>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</si>
  <si>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</si>
  <si>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</si>
  <si>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</si>
  <si>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</si>
  <si>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</si>
  <si>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</si>
  <si>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</si>
  <si>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</si>
  <si>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</si>
  <si>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</si>
  <si>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</si>
  <si>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</si>
  <si>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</si>
  <si>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</si>
  <si>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</si>
  <si>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</si>
  <si>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</si>
  <si>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</si>
  <si>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</si>
  <si>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</si>
  <si>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</si>
  <si>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</si>
  <si>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</si>
  <si>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</si>
  <si>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</si>
  <si>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</si>
  <si>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</si>
  <si>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</si>
  <si>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</si>
  <si>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</si>
  <si>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</si>
  <si>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</si>
  <si>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</si>
  <si>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</si>
  <si>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</si>
  <si>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</si>
  <si>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</si>
  <si>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</si>
  <si>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</si>
  <si>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</si>
  <si>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</si>
  <si>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</si>
  <si>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</si>
  <si>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</si>
  <si>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</si>
  <si>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</si>
  <si>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</si>
  <si>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</si>
  <si>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</si>
  <si>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</si>
  <si>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</si>
  <si>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</si>
  <si>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</si>
  <si>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</si>
  <si>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</si>
  <si>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</si>
  <si>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</si>
  <si>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</si>
  <si>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</si>
  <si>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</si>
  <si>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</si>
  <si>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</si>
  <si>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</si>
  <si>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</si>
  <si>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</si>
  <si>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</si>
  <si>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</si>
  <si>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</si>
  <si>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</si>
  <si>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</si>
  <si>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</si>
  <si>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</si>
  <si>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</si>
  <si>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</si>
  <si>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</si>
  <si>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</si>
  <si>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</si>
  <si>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</si>
  <si>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</si>
  <si>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</si>
  <si>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</si>
  <si>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</si>
  <si>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</si>
  <si>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</si>
  <si>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</si>
  <si>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</si>
  <si>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</si>
  <si>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</si>
  <si>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</si>
  <si>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</si>
  <si>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</si>
  <si>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</si>
  <si>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</si>
  <si>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</si>
  <si>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</si>
  <si>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</si>
  <si>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</si>
  <si>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</si>
  <si>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</si>
  <si>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</si>
  <si>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</si>
  <si>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</si>
  <si>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</si>
  <si>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</si>
  <si>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</si>
  <si>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</si>
  <si>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</si>
  <si>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</si>
  <si>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</si>
  <si>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</si>
  <si>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</si>
  <si>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</si>
  <si>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</si>
  <si>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</si>
  <si>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</si>
  <si>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</si>
  <si>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</si>
  <si>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</si>
  <si>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</si>
  <si>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</si>
  <si>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</si>
  <si>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</si>
  <si>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</si>
  <si>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</si>
  <si>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</si>
  <si>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</si>
  <si>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</si>
  <si>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</si>
  <si>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</si>
  <si>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</si>
  <si>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</si>
  <si>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</si>
  <si>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</si>
  <si>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</si>
  <si>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</si>
  <si>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</si>
  <si>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</si>
  <si>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</si>
  <si>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</si>
  <si>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</si>
  <si>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</si>
  <si>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</si>
  <si>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</si>
  <si>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</si>
  <si>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</si>
  <si>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</si>
  <si>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</si>
  <si>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</si>
  <si>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</si>
  <si>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</si>
  <si>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</si>
  <si>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</si>
  <si>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</si>
  <si>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</si>
  <si>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</si>
  <si>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</si>
  <si>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</si>
  <si>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</si>
  <si>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</si>
  <si>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</si>
  <si>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</si>
  <si>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</si>
  <si>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</si>
  <si>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</si>
  <si>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</si>
  <si>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</si>
  <si>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</si>
  <si>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</si>
  <si>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</si>
  <si>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</si>
  <si>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</si>
  <si>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</si>
  <si>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</si>
  <si>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</si>
  <si>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</si>
  <si>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</si>
  <si>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</si>
  <si>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</si>
  <si>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</si>
  <si>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</si>
  <si>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</si>
  <si>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</si>
  <si>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</si>
  <si>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</si>
  <si>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</si>
  <si>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</si>
  <si>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</si>
  <si>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</si>
  <si>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</si>
  <si>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</si>
  <si>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</si>
  <si>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</si>
  <si>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</si>
  <si>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</si>
  <si>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</si>
  <si>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</si>
  <si>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</si>
  <si>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</si>
  <si>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</si>
  <si>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</si>
  <si>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</si>
  <si>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</si>
  <si>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</si>
  <si>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</si>
  <si>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</si>
  <si>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</si>
  <si>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</si>
  <si>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</si>
  <si>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</si>
  <si>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</si>
  <si>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</si>
  <si>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</si>
  <si>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</si>
  <si>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</si>
  <si>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</si>
  <si>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</si>
  <si>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</si>
  <si>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</si>
  <si>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</si>
  <si>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</si>
  <si>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</si>
  <si>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</si>
  <si>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</si>
  <si>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</si>
  <si>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</si>
  <si>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</si>
  <si>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</si>
  <si>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</si>
  <si>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</si>
  <si>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</si>
  <si>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</si>
  <si>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</si>
  <si>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</si>
  <si>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</si>
  <si>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</si>
  <si>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</si>
  <si>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</si>
  <si>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</si>
  <si>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</si>
  <si>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</si>
  <si>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</si>
  <si>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</si>
  <si>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</si>
  <si>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</si>
  <si>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</si>
  <si>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</si>
  <si>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</si>
  <si>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</si>
  <si>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</si>
  <si>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</si>
  <si>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</si>
  <si>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</si>
  <si>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</si>
  <si>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</si>
  <si>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</si>
  <si>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</si>
  <si>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</si>
  <si>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</si>
  <si>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</si>
  <si>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</si>
  <si>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</si>
  <si>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</si>
  <si>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</si>
  <si>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</si>
  <si>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</si>
  <si>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</si>
  <si>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</si>
  <si>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</si>
  <si>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</si>
  <si>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</si>
  <si>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</si>
  <si>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</si>
  <si>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</si>
  <si>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</si>
  <si>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</si>
  <si>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</si>
  <si>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</si>
  <si>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</si>
  <si>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</si>
  <si>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</si>
  <si>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</si>
  <si>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</si>
  <si>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</si>
  <si>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</si>
  <si>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</si>
  <si>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</si>
  <si>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</si>
  <si>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</si>
  <si>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</si>
  <si>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</si>
  <si>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</si>
  <si>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</si>
  <si>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</si>
  <si>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</si>
  <si>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</si>
  <si>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</si>
  <si>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</si>
  <si>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</si>
  <si>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</si>
  <si>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</si>
  <si>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</si>
  <si>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</si>
  <si>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</si>
  <si>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</si>
  <si>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</si>
  <si>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</si>
  <si>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</si>
  <si>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</si>
  <si>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</si>
  <si>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</si>
  <si>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</si>
  <si>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</si>
  <si>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</si>
  <si>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</si>
  <si>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</si>
  <si>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</si>
  <si>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</si>
  <si>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</si>
  <si>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</si>
  <si>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</si>
  <si>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</si>
  <si>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</si>
  <si>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</si>
  <si>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</si>
  <si>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</si>
  <si>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</si>
  <si>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</si>
  <si>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</si>
  <si>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</si>
  <si>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</si>
  <si>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</si>
  <si>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</si>
  <si>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</si>
  <si>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</si>
  <si>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</si>
  <si>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</si>
  <si>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</si>
  <si>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</si>
  <si>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</si>
  <si>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</si>
  <si>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</si>
  <si>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</si>
  <si>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</si>
  <si>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</si>
  <si>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</si>
  <si>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</si>
  <si>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</si>
  <si>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</si>
  <si>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</si>
  <si>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</si>
  <si>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</si>
  <si>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</si>
  <si>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</si>
  <si>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</si>
  <si>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</si>
  <si>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</si>
  <si>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</si>
  <si>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</si>
  <si>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</si>
  <si>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</si>
  <si>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</si>
  <si>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</si>
  <si>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</si>
  <si>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</si>
  <si>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</si>
  <si>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</si>
  <si>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</si>
  <si>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</si>
  <si>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</si>
  <si>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</si>
  <si>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</si>
  <si>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</si>
  <si>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</si>
  <si>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</si>
  <si>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</si>
  <si>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</si>
  <si>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</si>
  <si>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</si>
  <si>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</si>
  <si>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</si>
  <si>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</si>
  <si>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</si>
  <si>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</si>
  <si>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</si>
  <si>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</si>
  <si>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</si>
  <si>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</si>
  <si>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</si>
  <si>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</si>
  <si>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</si>
  <si>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</si>
  <si>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</si>
  <si>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</si>
  <si>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</si>
  <si>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</si>
  <si>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</si>
  <si>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</si>
  <si>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</si>
  <si>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</si>
  <si>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</si>
  <si>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</si>
  <si>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</si>
  <si>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</si>
  <si>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</si>
  <si>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</si>
  <si>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</si>
  <si>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</si>
  <si>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</si>
  <si>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</si>
  <si>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</si>
  <si>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</si>
  <si>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</si>
  <si>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</si>
  <si>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</si>
  <si>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</si>
  <si>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</si>
  <si>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</si>
  <si>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</si>
  <si>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</si>
  <si>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</si>
  <si>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</si>
  <si>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</si>
  <si>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</si>
  <si>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</si>
  <si>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</si>
  <si>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</si>
  <si>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</si>
  <si>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</si>
  <si>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</si>
  <si>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</si>
  <si>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</si>
  <si>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</si>
  <si>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</si>
  <si>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</si>
  <si>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</si>
  <si>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</si>
  <si>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</si>
  <si>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</si>
  <si>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</si>
  <si>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</si>
  <si>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</si>
  <si>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</si>
  <si>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</si>
  <si>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</si>
  <si>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</si>
  <si>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</si>
  <si>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</si>
  <si>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</si>
  <si>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</si>
  <si>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</si>
  <si>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</si>
  <si>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</si>
  <si>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</si>
  <si>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</si>
  <si>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</si>
  <si>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</si>
  <si>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</si>
  <si>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</si>
  <si>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</si>
  <si>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</si>
  <si>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</si>
  <si>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</si>
  <si>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</si>
  <si>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</si>
  <si>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</si>
  <si>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</si>
  <si>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</si>
  <si>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</si>
  <si>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</si>
  <si>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</si>
  <si>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</si>
  <si>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</si>
  <si>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</si>
  <si>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</si>
  <si>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</si>
  <si>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</si>
  <si>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</si>
  <si>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</si>
  <si>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</si>
  <si>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</si>
  <si>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</si>
  <si>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</si>
  <si>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</si>
  <si>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</si>
  <si>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</si>
  <si>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</si>
  <si>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</si>
  <si>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</si>
  <si>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</si>
  <si>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</si>
  <si>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</si>
  <si>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</si>
  <si>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</si>
  <si>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</si>
  <si>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</si>
  <si>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</si>
  <si>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</si>
  <si>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</si>
  <si>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</si>
  <si>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</si>
  <si>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</si>
  <si>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</si>
  <si>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</si>
  <si>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</si>
  <si>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</si>
  <si>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</si>
  <si>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</si>
  <si>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</si>
  <si>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</si>
  <si>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</si>
  <si>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</si>
  <si>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</si>
  <si>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</si>
  <si>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</si>
  <si>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</si>
  <si>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</si>
  <si>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</si>
  <si>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</si>
  <si>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</si>
  <si>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</si>
  <si>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</si>
  <si>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</si>
  <si>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</si>
  <si>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</si>
  <si>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</si>
  <si>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</si>
  <si>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</si>
  <si>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</si>
  <si>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</si>
  <si>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</si>
  <si>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</si>
  <si>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</si>
  <si>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</si>
  <si>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</si>
  <si>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</si>
  <si>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</si>
  <si>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</si>
  <si>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</si>
  <si>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</si>
  <si>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</si>
  <si>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</si>
  <si>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</si>
  <si>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</si>
  <si>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</si>
  <si>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</si>
  <si>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</si>
  <si>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</si>
  <si>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</si>
  <si>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</si>
  <si>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</si>
  <si>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</si>
  <si>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</si>
  <si>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</si>
  <si>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</si>
  <si>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</si>
  <si>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</si>
  <si>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</si>
  <si>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</si>
  <si>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</si>
  <si>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</si>
  <si>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</si>
  <si>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</si>
  <si>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</si>
  <si>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</si>
  <si>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</si>
  <si>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</si>
  <si>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</si>
  <si>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</si>
  <si>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</si>
  <si>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</si>
  <si>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</si>
  <si>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</si>
  <si>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</si>
  <si>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</si>
  <si>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</si>
  <si>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</si>
  <si>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</si>
  <si>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</si>
  <si>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</si>
  <si>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</si>
  <si>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</si>
  <si>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</si>
  <si>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</si>
  <si>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</si>
  <si>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</si>
  <si>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</si>
  <si>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</si>
  <si>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</si>
  <si>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</si>
  <si>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</si>
  <si>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</si>
  <si>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</si>
  <si>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</si>
  <si>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</si>
  <si>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</si>
  <si>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</si>
  <si>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</si>
  <si>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</si>
  <si>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</si>
  <si>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</si>
  <si>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</si>
  <si>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</si>
  <si>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</si>
  <si>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</si>
  <si>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</si>
  <si>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</si>
  <si>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</si>
  <si>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</si>
  <si>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</si>
  <si>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</si>
  <si>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</si>
  <si>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</si>
  <si>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</si>
  <si>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</si>
  <si>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</si>
  <si>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</si>
  <si>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</si>
  <si>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</si>
  <si>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</si>
  <si>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</si>
  <si>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</si>
  <si>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</si>
  <si>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</si>
  <si>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</si>
  <si>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</si>
  <si>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</si>
  <si>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</si>
  <si>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</si>
  <si>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</si>
  <si>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</si>
  <si>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</si>
  <si>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</si>
  <si>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</si>
  <si>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</si>
  <si>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</si>
  <si>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</si>
  <si>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</si>
  <si>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</si>
  <si>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</si>
  <si>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</si>
  <si>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</si>
  <si>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</si>
  <si>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</si>
  <si>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</si>
  <si>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</si>
  <si>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</si>
  <si>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</si>
  <si>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</si>
  <si>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</si>
  <si>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</si>
  <si>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</si>
  <si>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</si>
  <si>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</si>
  <si>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</si>
  <si>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</si>
  <si>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</si>
  <si>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</si>
  <si>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</si>
  <si>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</si>
  <si>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</si>
  <si>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</si>
  <si>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</si>
  <si>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</si>
  <si>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</si>
  <si>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</si>
  <si>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</si>
  <si>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</si>
  <si>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</si>
  <si>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</si>
  <si>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</si>
  <si>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</si>
  <si>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</si>
  <si>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</si>
  <si>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</si>
  <si>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</si>
  <si>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</si>
  <si>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</si>
  <si>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</si>
  <si>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</si>
  <si>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</si>
  <si>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</si>
  <si>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</si>
  <si>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</si>
  <si>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</si>
  <si>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</si>
  <si>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</si>
  <si>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</si>
  <si>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</si>
  <si>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</si>
  <si>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</si>
  <si>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</si>
  <si>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</si>
  <si>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</si>
  <si>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</si>
  <si>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</si>
  <si>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</si>
  <si>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</si>
  <si>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</si>
  <si>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</si>
  <si>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</si>
  <si>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</si>
  <si>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</si>
  <si>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</si>
  <si>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</si>
  <si>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</si>
  <si>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</si>
  <si>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</si>
  <si>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</si>
  <si>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</si>
  <si>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</si>
  <si>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</si>
  <si>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</si>
  <si>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</si>
  <si>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</si>
  <si>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</si>
  <si>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</si>
  <si>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</si>
  <si>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</si>
  <si>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</si>
  <si>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</si>
  <si>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</si>
  <si>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</si>
  <si>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</si>
  <si>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</si>
  <si>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</si>
  <si>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</si>
  <si>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</si>
  <si>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</si>
  <si>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</si>
  <si>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</si>
  <si>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</si>
  <si>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</si>
  <si>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</si>
  <si>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</si>
  <si>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</si>
  <si>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</si>
  <si>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</si>
  <si>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</si>
  <si>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</si>
  <si>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</si>
  <si>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</si>
  <si>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</si>
  <si>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</si>
  <si>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</si>
  <si>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</si>
  <si>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</si>
  <si>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</si>
  <si>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</si>
  <si>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</si>
  <si>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</si>
  <si>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</si>
  <si>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</si>
  <si>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</si>
  <si>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</si>
  <si>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</si>
  <si>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</si>
  <si>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</si>
  <si>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</si>
  <si>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</si>
  <si>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</si>
  <si>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</si>
  <si>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</si>
  <si>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</si>
  <si>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</si>
  <si>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</si>
  <si>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</si>
  <si>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</si>
  <si>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</si>
  <si>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</si>
  <si>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</si>
  <si>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</si>
  <si>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</si>
  <si>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</si>
  <si>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</si>
  <si>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</si>
  <si>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</si>
  <si>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</si>
  <si>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</si>
  <si>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</si>
  <si>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</si>
  <si>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</si>
  <si>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</si>
  <si>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</si>
  <si>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</si>
  <si>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</si>
  <si>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</si>
  <si>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</si>
  <si>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</si>
  <si>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</si>
  <si>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</si>
  <si>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</si>
  <si>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</si>
  <si>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</si>
  <si>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</si>
  <si>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</si>
  <si>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</si>
  <si>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</si>
  <si>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</si>
  <si>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</si>
  <si>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</si>
  <si>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</si>
  <si>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</si>
  <si>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</si>
  <si>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</si>
  <si>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</si>
  <si>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</si>
  <si>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</si>
  <si>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</si>
  <si>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</si>
  <si>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</si>
  <si>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</si>
  <si>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</si>
  <si>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</si>
  <si>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</si>
  <si>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</si>
  <si>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</si>
  <si>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</si>
  <si>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</si>
  <si>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</si>
  <si>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</si>
  <si>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</si>
  <si>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</si>
  <si>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</si>
  <si>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</si>
  <si>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</si>
  <si>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</si>
  <si>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</si>
  <si>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</si>
  <si>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</si>
  <si>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</si>
  <si>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</si>
  <si>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</si>
  <si>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</si>
  <si>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</si>
  <si>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</si>
  <si>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</si>
  <si>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</si>
  <si>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</si>
  <si>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</si>
  <si>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</si>
  <si>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</si>
  <si>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</si>
  <si>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</si>
  <si>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</si>
  <si>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</si>
  <si>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</si>
  <si>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</si>
  <si>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</si>
  <si>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</si>
  <si>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</si>
  <si>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</si>
  <si>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</si>
  <si>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</si>
  <si>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</si>
  <si>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</si>
  <si>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</si>
  <si>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</si>
  <si>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</si>
  <si>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</si>
  <si>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</si>
  <si>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</si>
  <si>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</si>
  <si>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</si>
  <si>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</si>
  <si>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</si>
  <si>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</si>
  <si>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</si>
  <si>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</si>
  <si>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</si>
  <si>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</si>
  <si>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</si>
  <si>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</si>
  <si>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</si>
  <si>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</si>
  <si>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</si>
  <si>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</si>
  <si>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</si>
  <si>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</si>
  <si>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</si>
  <si>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</si>
  <si>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</si>
  <si>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</si>
  <si>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</si>
  <si>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</si>
  <si>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</si>
  <si>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</si>
  <si>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</si>
  <si>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</si>
  <si>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</si>
  <si>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</si>
  <si>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</si>
  <si>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</si>
  <si>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</si>
  <si>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</si>
  <si>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</si>
  <si>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</si>
  <si>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</si>
  <si>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</si>
  <si>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</si>
  <si>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</si>
  <si>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</si>
  <si>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</si>
  <si>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</si>
  <si>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</si>
  <si>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</si>
  <si>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</si>
  <si>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</si>
  <si>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</si>
  <si>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</si>
  <si>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</si>
  <si>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</si>
  <si>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</si>
  <si>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</si>
  <si>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</si>
  <si>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</si>
  <si>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</si>
  <si>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</si>
  <si>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</si>
  <si>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</si>
  <si>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</si>
  <si>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</si>
  <si>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</si>
  <si>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</si>
  <si>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</si>
  <si>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</si>
  <si>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</si>
  <si>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</si>
  <si>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</si>
  <si>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</si>
  <si>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</si>
  <si>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</si>
  <si>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</si>
  <si>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</si>
  <si>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</si>
  <si>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</si>
  <si>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</si>
  <si>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</si>
  <si>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</si>
  <si>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</si>
  <si>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</si>
  <si>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</si>
  <si>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</si>
  <si>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</si>
  <si>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</si>
  <si>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</si>
  <si>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</si>
  <si>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</si>
  <si>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</si>
  <si>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</si>
  <si>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</si>
  <si>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</si>
  <si>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</si>
  <si>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</si>
  <si>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</si>
  <si>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</si>
  <si>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</si>
  <si>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</si>
  <si>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</si>
  <si>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</si>
  <si>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</si>
  <si>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</si>
  <si>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</si>
  <si>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</si>
  <si>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</si>
  <si>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</si>
  <si>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</si>
  <si>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</si>
  <si>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</si>
  <si>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</si>
  <si>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</si>
  <si>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</si>
  <si>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</si>
  <si>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</si>
  <si>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</si>
  <si>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</si>
  <si>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</si>
  <si>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</si>
  <si>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</si>
  <si>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</si>
  <si>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</si>
  <si>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</si>
  <si>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</si>
  <si>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</si>
  <si>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</si>
  <si>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</si>
  <si>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</si>
  <si>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</si>
  <si>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</si>
  <si>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</si>
  <si>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</si>
  <si>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</si>
  <si>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</si>
  <si>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</si>
  <si>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</si>
  <si>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</si>
  <si>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</si>
  <si>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</si>
  <si>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</si>
  <si>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</si>
  <si>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</si>
  <si>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</si>
  <si>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</si>
  <si>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</si>
  <si>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</si>
  <si>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</si>
  <si>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</si>
  <si>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</si>
  <si>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</si>
  <si>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</si>
  <si>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</si>
  <si>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</si>
  <si>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</si>
  <si>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</si>
  <si>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</si>
  <si>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</si>
  <si>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</si>
  <si>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</si>
  <si>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</si>
  <si>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</si>
  <si>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</si>
  <si>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</si>
  <si>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</si>
  <si>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</si>
  <si>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</si>
  <si>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</si>
  <si>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</si>
  <si>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</si>
  <si>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</si>
  <si>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</si>
  <si>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</si>
  <si>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</si>
  <si>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</si>
  <si>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</si>
  <si>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</si>
  <si>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</si>
  <si>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</si>
  <si>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</si>
  <si>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</si>
  <si>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</si>
  <si>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</si>
  <si>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</si>
  <si>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</si>
  <si>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</si>
  <si>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</si>
  <si>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</si>
  <si>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</si>
  <si>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</si>
  <si>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</si>
  <si>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</si>
  <si>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</si>
  <si>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</si>
  <si>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</si>
  <si>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</si>
  <si>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</si>
  <si>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</si>
  <si>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</si>
  <si>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</si>
  <si>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</si>
  <si>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</si>
  <si>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</si>
  <si>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</si>
  <si>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</si>
  <si>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</si>
  <si>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</si>
  <si>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</si>
  <si>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</si>
  <si>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</si>
  <si>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</si>
  <si>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</si>
  <si>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</si>
  <si>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</si>
  <si>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</si>
  <si>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</si>
  <si>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</si>
  <si>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</si>
  <si>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</si>
  <si>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</si>
  <si>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</si>
  <si>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</si>
  <si>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</si>
  <si>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</si>
  <si>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</si>
  <si>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</si>
  <si>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</si>
  <si>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</si>
  <si>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</si>
  <si>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</si>
  <si>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</si>
  <si>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</si>
  <si>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</si>
  <si>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</si>
  <si>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</si>
  <si>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</si>
  <si>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</si>
  <si>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</si>
  <si>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</si>
  <si>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</si>
  <si>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</si>
  <si>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</si>
  <si>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</si>
  <si>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</si>
  <si>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</si>
  <si>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</si>
  <si>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</si>
  <si>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</si>
  <si>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</si>
  <si>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</si>
  <si>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</si>
  <si>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</si>
  <si>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</si>
  <si>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</si>
  <si>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</si>
  <si>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</si>
  <si>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</si>
  <si>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</si>
  <si>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</si>
  <si>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</si>
  <si>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</si>
  <si>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</si>
  <si>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</si>
  <si>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</si>
  <si>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</si>
  <si>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</si>
  <si>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</si>
  <si>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</si>
  <si>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</si>
  <si>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</si>
  <si>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</si>
  <si>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</si>
  <si>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</si>
  <si>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</si>
  <si>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</si>
  <si>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</si>
  <si>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</si>
  <si>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</si>
  <si>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</si>
  <si>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</si>
  <si>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</si>
  <si>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</si>
  <si>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</si>
  <si>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</si>
  <si>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</si>
  <si>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</si>
  <si>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</si>
  <si>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</si>
  <si>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</si>
  <si>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</si>
  <si>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</si>
  <si>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</si>
  <si>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</si>
  <si>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</si>
  <si>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</si>
  <si>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</si>
  <si>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</si>
  <si>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</si>
  <si>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</si>
  <si>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</si>
  <si>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</si>
  <si>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</si>
  <si>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</si>
  <si>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</si>
  <si>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</si>
  <si>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</si>
  <si>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</si>
  <si>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</si>
  <si>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</si>
  <si>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</si>
  <si>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</si>
  <si>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</si>
  <si>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</si>
  <si>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</si>
  <si>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</si>
  <si>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</si>
  <si>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</si>
  <si>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</si>
  <si>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</si>
  <si>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</si>
  <si>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</si>
  <si>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</si>
  <si>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</si>
  <si>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</si>
  <si>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</si>
  <si>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</si>
  <si>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</si>
  <si>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</si>
  <si>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</si>
  <si>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</si>
  <si>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</si>
  <si>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</si>
  <si>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</si>
  <si>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</si>
  <si>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</si>
  <si>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</si>
  <si>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</si>
  <si>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</si>
  <si>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</si>
  <si>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</si>
  <si>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</si>
  <si>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</si>
  <si>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</si>
  <si>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</si>
  <si>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</si>
  <si>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</si>
  <si>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</si>
  <si>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</si>
  <si>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</si>
  <si>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</si>
  <si>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</si>
  <si>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</si>
  <si>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</si>
  <si>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</si>
  <si>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</si>
  <si>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</si>
  <si>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</si>
  <si>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</si>
  <si>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</si>
  <si>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</si>
  <si>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</si>
  <si>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</si>
  <si>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</si>
  <si>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</si>
  <si>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</si>
  <si>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</si>
  <si>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</si>
  <si>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</si>
  <si>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</si>
  <si>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</si>
  <si>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</si>
  <si>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</si>
  <si>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</si>
  <si>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</si>
  <si>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</si>
  <si>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</si>
  <si>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</si>
  <si>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</si>
  <si>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</si>
  <si>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</si>
  <si>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</si>
  <si>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</si>
  <si>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</si>
  <si>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</si>
  <si>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</si>
  <si>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</si>
  <si>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</si>
  <si>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</si>
  <si>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</si>
  <si>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</si>
  <si>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</si>
  <si>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</si>
  <si>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</si>
  <si>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</si>
  <si>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</si>
  <si>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</si>
  <si>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</si>
  <si>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</si>
  <si>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</si>
  <si>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</si>
  <si>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</si>
  <si>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</si>
  <si>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</si>
  <si>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</si>
  <si>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</si>
  <si>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</si>
  <si>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</si>
  <si>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</si>
  <si>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</si>
  <si>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</si>
  <si>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</si>
  <si>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</si>
  <si>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</si>
  <si>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</si>
  <si>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</si>
  <si>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</si>
  <si>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</si>
  <si>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</si>
  <si>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</si>
  <si>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</si>
  <si>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</si>
  <si>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</si>
  <si>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</si>
  <si>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</si>
  <si>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</si>
  <si>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</si>
  <si>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</si>
  <si>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</si>
  <si>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</si>
  <si>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</si>
  <si>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</si>
  <si>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</si>
  <si>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</si>
  <si>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</si>
  <si>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</si>
  <si>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</si>
  <si>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</si>
  <si>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</si>
  <si>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</si>
  <si>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</si>
  <si>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</si>
  <si>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</si>
  <si>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</si>
  <si>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</si>
  <si>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</si>
  <si>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</si>
  <si>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</si>
  <si>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</si>
  <si>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</si>
  <si>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</si>
  <si>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</si>
  <si>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</si>
  <si>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</si>
  <si>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</si>
  <si>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</si>
  <si>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</si>
  <si>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</si>
  <si>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</si>
  <si>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</si>
  <si>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</si>
  <si>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</si>
  <si>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</si>
  <si>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</si>
  <si>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</si>
  <si>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</si>
  <si>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</si>
  <si>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</si>
  <si>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</si>
  <si>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</si>
  <si>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</si>
  <si>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</si>
  <si>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</si>
  <si>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</si>
  <si>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</si>
  <si>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</si>
  <si>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</si>
  <si>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</si>
  <si>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</si>
  <si>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</si>
  <si>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</si>
  <si>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</si>
  <si>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</si>
  <si>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</si>
  <si>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</si>
  <si>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</si>
  <si>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</si>
  <si>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</si>
  <si>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</si>
  <si>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</si>
  <si>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</si>
  <si>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</si>
  <si>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</si>
  <si>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</si>
  <si>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</si>
  <si>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</si>
  <si>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</si>
  <si>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</si>
  <si>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</si>
  <si>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</si>
  <si>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</si>
  <si>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</si>
  <si>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</si>
  <si>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</si>
  <si>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</si>
  <si>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</si>
  <si>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</si>
  <si>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</si>
  <si>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</si>
  <si>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</si>
  <si>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</si>
  <si>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</si>
  <si>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</si>
  <si>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</si>
  <si>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</si>
  <si>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</si>
  <si>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</si>
  <si>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</si>
  <si>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</si>
  <si>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</si>
  <si>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</si>
  <si>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</si>
  <si>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</si>
  <si>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</si>
  <si>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</si>
  <si>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</si>
  <si>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</si>
  <si>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</si>
  <si>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</si>
  <si>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</si>
  <si>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</si>
  <si>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</si>
  <si>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</si>
  <si>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</si>
  <si>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</si>
  <si>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</si>
  <si>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</si>
  <si>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</si>
  <si>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</si>
  <si>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</si>
  <si>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</si>
  <si>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</si>
  <si>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</si>
  <si>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</si>
  <si>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</si>
  <si>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</si>
  <si>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</si>
  <si>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</si>
  <si>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</si>
  <si>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</si>
  <si>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</si>
  <si>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</si>
  <si>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</si>
  <si>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</si>
  <si>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</si>
  <si>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</si>
  <si>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</si>
  <si>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</si>
  <si>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</si>
  <si>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</si>
  <si>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</si>
  <si>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</si>
  <si>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</si>
  <si>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</si>
  <si>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</si>
  <si>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</si>
  <si>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</si>
  <si>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</si>
  <si>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</si>
  <si>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</si>
  <si>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</si>
  <si>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</si>
  <si>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</si>
  <si>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</si>
  <si>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</si>
  <si>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</si>
  <si>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</si>
  <si>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</si>
  <si>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</si>
  <si>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</si>
  <si>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</si>
  <si>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</si>
  <si>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</si>
  <si>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</si>
  <si>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</si>
  <si>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</si>
  <si>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</si>
  <si>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</si>
  <si>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</si>
  <si>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</si>
  <si>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</si>
  <si>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</si>
  <si>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</si>
  <si>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</si>
  <si>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</si>
  <si>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</si>
  <si>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</si>
  <si>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</si>
  <si>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</si>
  <si>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</si>
  <si>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</si>
  <si>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</si>
  <si>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</si>
  <si>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</si>
  <si>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</si>
  <si>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</si>
  <si>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</si>
  <si>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</si>
  <si>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</si>
  <si>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</si>
  <si>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</si>
  <si>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</si>
  <si>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</si>
  <si>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</si>
  <si>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</si>
  <si>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</si>
  <si>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</si>
  <si>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</si>
  <si>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</si>
  <si>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</si>
  <si>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</si>
  <si>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</si>
  <si>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</si>
  <si>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</si>
  <si>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</si>
  <si>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</si>
  <si>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</si>
  <si>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</si>
  <si>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</si>
  <si>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</si>
  <si>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</si>
  <si>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</si>
  <si>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</si>
  <si>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</si>
  <si>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</si>
  <si>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</si>
  <si>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</si>
  <si>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</si>
  <si>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</si>
  <si>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</si>
  <si>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</si>
  <si>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</si>
  <si>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</si>
  <si>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</si>
  <si>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</si>
  <si>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</si>
  <si>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</si>
  <si>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</si>
  <si>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</si>
  <si>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</si>
  <si>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</si>
  <si>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</si>
  <si>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</si>
  <si>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</si>
  <si>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</si>
  <si>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</si>
  <si>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</si>
  <si>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</si>
  <si>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</si>
  <si>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</si>
  <si>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</si>
  <si>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</si>
  <si>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</si>
  <si>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</si>
  <si>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</si>
  <si>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</si>
  <si>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</si>
  <si>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</si>
  <si>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</si>
  <si>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</si>
  <si>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</si>
  <si>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</si>
  <si>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</si>
  <si>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</si>
  <si>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</si>
  <si>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</si>
  <si>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</si>
  <si>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</si>
  <si>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</si>
  <si>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</si>
  <si>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</si>
  <si>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</si>
  <si>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</si>
  <si>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</si>
  <si>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</si>
  <si>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</si>
  <si>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</si>
  <si>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</si>
  <si>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</si>
  <si>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</si>
  <si>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</si>
  <si>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</si>
  <si>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</si>
  <si>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</si>
  <si>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</si>
  <si>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</si>
  <si>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</si>
  <si>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</si>
  <si>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</si>
  <si>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</si>
  <si>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</si>
  <si>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</si>
  <si>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</si>
  <si>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</si>
  <si>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</si>
  <si>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</si>
  <si>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</si>
  <si>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</si>
  <si>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</si>
  <si>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</si>
  <si>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</si>
  <si>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</si>
  <si>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</si>
  <si>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</si>
  <si>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</si>
  <si>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</si>
  <si>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</si>
  <si>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</si>
  <si>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</si>
  <si>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</si>
  <si>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</si>
  <si>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</si>
  <si>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</si>
  <si>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</si>
  <si>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</si>
  <si>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</si>
  <si>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</si>
  <si>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</si>
  <si>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</si>
  <si>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</si>
  <si>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</si>
  <si>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</si>
  <si>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</si>
  <si>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</si>
  <si>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</si>
  <si>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</si>
  <si>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</si>
  <si>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</si>
  <si>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</si>
  <si>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</si>
  <si>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</si>
  <si>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</si>
  <si>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</si>
  <si>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</si>
  <si>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</si>
  <si>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</si>
  <si>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</si>
  <si>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</si>
  <si>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</si>
  <si>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</si>
  <si>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</si>
  <si>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</si>
  <si>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</si>
  <si>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</si>
  <si>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</si>
  <si>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</si>
  <si>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</si>
  <si>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</si>
  <si>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</si>
  <si>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</si>
  <si>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</si>
  <si>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</si>
  <si>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</si>
  <si>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</si>
  <si>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</si>
  <si>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</si>
  <si>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</si>
  <si>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</si>
  <si>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</si>
  <si>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</si>
  <si>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</si>
  <si>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</si>
  <si>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</si>
  <si>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</si>
  <si>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</si>
  <si>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</si>
  <si>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</si>
  <si>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</si>
  <si>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</si>
  <si>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</si>
  <si>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</si>
  <si>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</si>
  <si>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</si>
  <si>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</si>
  <si>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</si>
  <si>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</si>
  <si>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</si>
  <si>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</si>
  <si>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</si>
  <si>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</si>
  <si>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</si>
  <si>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</si>
  <si>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</si>
  <si>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</si>
  <si>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</si>
  <si>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</si>
  <si>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</si>
  <si>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</si>
  <si>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</si>
  <si>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</si>
  <si>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</si>
  <si>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</si>
  <si>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</si>
  <si>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</si>
  <si>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</si>
  <si>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</si>
  <si>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</si>
  <si>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</si>
  <si>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</si>
  <si>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</si>
  <si>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</si>
  <si>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</si>
  <si>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</si>
  <si>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</si>
  <si>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</si>
  <si>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</si>
  <si>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</si>
  <si>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</si>
  <si>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</si>
  <si>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</si>
  <si>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</si>
  <si>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</si>
  <si>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</si>
  <si>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</si>
  <si>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</si>
  <si>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</si>
  <si>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</si>
  <si>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</si>
  <si>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</si>
  <si>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</si>
  <si>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</si>
  <si>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</si>
  <si>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</si>
  <si>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</si>
  <si>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</si>
  <si>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</si>
  <si>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</si>
  <si>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</si>
  <si>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</si>
  <si>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</si>
  <si>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</si>
  <si>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</si>
  <si>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</si>
  <si>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</si>
  <si>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</si>
  <si>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</si>
  <si>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</si>
  <si>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</si>
  <si>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</si>
  <si>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</si>
  <si>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</si>
  <si>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</si>
  <si>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</si>
  <si>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</si>
  <si>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</si>
  <si>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</si>
  <si>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</si>
  <si>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</si>
  <si>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</si>
  <si>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</si>
  <si>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</si>
  <si>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</si>
  <si>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</si>
  <si>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</si>
  <si>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</si>
  <si>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</si>
  <si>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</si>
  <si>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</si>
  <si>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</si>
  <si>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</si>
  <si>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</si>
  <si>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</si>
  <si>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</si>
  <si>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</si>
  <si>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</si>
  <si>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</si>
  <si>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</si>
  <si>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</si>
  <si>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</si>
  <si>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</si>
  <si>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</si>
  <si>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</si>
  <si>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</si>
  <si>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</si>
  <si>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</si>
  <si>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</si>
  <si>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</si>
  <si>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</si>
  <si>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</si>
  <si>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</si>
  <si>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</si>
  <si>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</si>
  <si>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</si>
  <si>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</si>
  <si>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</si>
  <si>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</si>
  <si>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</si>
  <si>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</si>
  <si>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</si>
  <si>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</si>
  <si>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</si>
  <si>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</si>
  <si>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</si>
  <si>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</si>
  <si>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</si>
  <si>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</si>
  <si>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</si>
  <si>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</si>
  <si>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</si>
  <si>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</si>
  <si>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</si>
  <si>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</si>
  <si>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</si>
  <si>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</si>
  <si>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</si>
  <si>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</si>
  <si>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</si>
  <si>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</si>
  <si>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</si>
  <si>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</si>
  <si>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</si>
  <si>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</si>
  <si>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</si>
  <si>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</si>
  <si>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</si>
  <si>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</si>
  <si>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</si>
  <si>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</si>
  <si>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</si>
  <si>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</si>
  <si>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</si>
  <si>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</si>
  <si>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</si>
  <si>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</si>
  <si>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</si>
  <si>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</si>
  <si>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</si>
  <si>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</si>
  <si>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</si>
  <si>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</si>
  <si>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</si>
  <si>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</si>
  <si>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</si>
  <si>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</si>
  <si>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</si>
  <si>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</si>
  <si>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</si>
  <si>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</si>
  <si>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</si>
  <si>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</si>
  <si>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</si>
  <si>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</si>
  <si>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</si>
  <si>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</si>
  <si>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</si>
  <si>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</si>
  <si>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</si>
  <si>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</si>
  <si>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</si>
  <si>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</si>
  <si>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</si>
  <si>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</si>
  <si>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</si>
  <si>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</si>
  <si>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</si>
  <si>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</si>
  <si>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</si>
  <si>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</si>
  <si>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</si>
  <si>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</si>
  <si>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</si>
  <si>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</si>
  <si>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</si>
  <si>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</si>
  <si>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</si>
  <si>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</si>
  <si>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</si>
  <si>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</si>
  <si>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</si>
  <si>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</si>
  <si>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</si>
  <si>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</si>
  <si>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</si>
  <si>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</si>
  <si>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</si>
  <si>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</si>
  <si>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</si>
  <si>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</si>
  <si>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</si>
  <si>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</si>
  <si>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</si>
  <si>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</si>
  <si>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</si>
  <si>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</si>
  <si>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</si>
  <si>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</si>
  <si>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</si>
  <si>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</si>
  <si>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</si>
  <si>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</si>
  <si>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</si>
  <si>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</si>
  <si>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</si>
  <si>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</si>
  <si>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</si>
  <si>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</si>
  <si>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</si>
  <si>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</si>
  <si>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</si>
  <si>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</si>
  <si>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</si>
  <si>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</si>
  <si>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</si>
  <si>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</si>
  <si>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</si>
  <si>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</si>
  <si>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</si>
  <si>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</si>
  <si>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</si>
  <si>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</si>
  <si>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</si>
  <si>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</si>
  <si>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</si>
  <si>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</si>
  <si>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</si>
  <si>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</si>
  <si>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</si>
  <si>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</si>
  <si>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</si>
  <si>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</si>
  <si>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</si>
  <si>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</si>
  <si>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</si>
  <si>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</si>
  <si>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</si>
  <si>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</si>
  <si>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</si>
  <si>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</si>
  <si>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</si>
  <si>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</si>
  <si>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</si>
  <si>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</si>
  <si>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</si>
  <si>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</si>
  <si>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</si>
  <si>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</si>
  <si>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</si>
  <si>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</si>
  <si>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</si>
  <si>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</si>
  <si>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</si>
  <si>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</si>
  <si>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</si>
  <si>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</si>
  <si>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</si>
  <si>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</si>
  <si>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</si>
  <si>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</si>
  <si>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</si>
  <si>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</si>
  <si>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</si>
  <si>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</si>
  <si>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</si>
  <si>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</si>
  <si>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</si>
  <si>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</si>
  <si>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</si>
  <si>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</si>
  <si>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</si>
  <si>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</si>
  <si>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</si>
  <si>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</si>
  <si>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</si>
  <si>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</si>
  <si>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</si>
  <si>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</si>
  <si>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</si>
  <si>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</si>
  <si>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</si>
  <si>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</si>
  <si>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</si>
  <si>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</si>
  <si>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</si>
  <si>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</si>
  <si>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</si>
  <si>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</si>
  <si>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</si>
  <si>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</si>
  <si>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</si>
  <si>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</si>
  <si>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</si>
  <si>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</si>
  <si>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</si>
  <si>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</si>
  <si>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</si>
  <si>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</si>
  <si>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</si>
  <si>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</si>
  <si>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</si>
  <si>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</si>
  <si>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</si>
  <si>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</si>
  <si>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</si>
  <si>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</si>
  <si>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</si>
  <si>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</si>
  <si>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</si>
  <si>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</si>
  <si>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</si>
  <si>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</si>
  <si>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</si>
  <si>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</si>
  <si>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</si>
  <si>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</si>
  <si>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</si>
  <si>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</si>
  <si>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</si>
  <si>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</si>
  <si>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</si>
  <si>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</si>
  <si>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</si>
  <si>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</si>
  <si>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</si>
  <si>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</si>
  <si>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</si>
  <si>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</si>
  <si>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</si>
  <si>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</si>
  <si>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</si>
  <si>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</si>
  <si>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</si>
  <si>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</si>
  <si>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</si>
  <si>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</si>
  <si>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</si>
  <si>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</si>
  <si>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</si>
  <si>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</si>
  <si>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</si>
  <si>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</si>
  <si>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</si>
  <si>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</si>
  <si>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</si>
  <si>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</si>
  <si>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</si>
  <si>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</si>
  <si>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</si>
  <si>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</si>
  <si>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</si>
  <si>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</si>
  <si>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</si>
  <si>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</si>
  <si>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</si>
  <si>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</si>
  <si>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</si>
  <si>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</si>
  <si>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</si>
  <si>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</si>
  <si>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</si>
  <si>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</si>
  <si>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</si>
  <si>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</si>
  <si>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</si>
  <si>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</si>
  <si>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</si>
  <si>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</si>
  <si>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</si>
  <si>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</si>
  <si>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</si>
  <si>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</si>
  <si>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</si>
  <si>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</si>
  <si>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</si>
  <si>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</si>
  <si>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</si>
  <si>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</si>
  <si>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</si>
  <si>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</si>
  <si>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</si>
  <si>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</si>
  <si>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</si>
  <si>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</si>
  <si>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</si>
  <si>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</si>
  <si>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</si>
  <si>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</si>
  <si>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</si>
  <si>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</si>
  <si>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</si>
  <si>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</si>
  <si>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</si>
  <si>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</si>
  <si>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</si>
  <si>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</si>
  <si>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</si>
  <si>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</si>
  <si>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</si>
  <si>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</si>
  <si>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</si>
  <si>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</si>
  <si>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</si>
  <si>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</si>
  <si>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</si>
  <si>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</si>
  <si>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</si>
  <si>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</si>
  <si>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</si>
  <si>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</si>
  <si>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</si>
  <si>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</si>
  <si>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</si>
  <si>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</si>
  <si>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</si>
  <si>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</si>
  <si>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</si>
  <si>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</si>
  <si>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</si>
  <si>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</si>
  <si>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</si>
  <si>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</si>
  <si>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</si>
  <si>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</si>
  <si>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</si>
  <si>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</si>
  <si>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</si>
  <si>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</si>
  <si>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</si>
  <si>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</si>
  <si>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</si>
  <si>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</si>
  <si>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</si>
  <si>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</si>
  <si>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</si>
  <si>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</si>
  <si>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</si>
  <si>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</si>
  <si>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</si>
  <si>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</si>
  <si>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</si>
  <si>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</si>
  <si>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</si>
  <si>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</si>
  <si>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</si>
  <si>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</si>
  <si>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</si>
  <si>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</si>
  <si>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</si>
  <si>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</si>
  <si>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</si>
  <si>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</si>
  <si>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</si>
  <si>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</si>
  <si>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</si>
  <si>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</si>
  <si>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</si>
  <si>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</si>
  <si>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</si>
  <si>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</si>
  <si>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</si>
  <si>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</si>
  <si>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</si>
  <si>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</si>
  <si>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</si>
  <si>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</si>
  <si>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</si>
  <si>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</si>
  <si>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</si>
  <si>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</si>
  <si>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</si>
  <si>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</si>
  <si>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</si>
  <si>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</si>
  <si>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</si>
  <si>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</si>
  <si>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</si>
  <si>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</si>
  <si>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</si>
  <si>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</si>
  <si>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</si>
  <si>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</si>
  <si>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</si>
  <si>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</si>
  <si>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</si>
  <si>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</si>
  <si>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</si>
  <si>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</si>
  <si>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</si>
  <si>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</si>
  <si>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</si>
  <si>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</si>
  <si>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</si>
  <si>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</si>
  <si>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</si>
  <si>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</si>
  <si>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</si>
  <si>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</si>
  <si>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</si>
  <si>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</si>
  <si>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</si>
  <si>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</si>
  <si>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</si>
  <si>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</si>
  <si>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</si>
  <si>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</si>
  <si>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</si>
  <si>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</si>
  <si>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</si>
  <si>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</si>
  <si>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</si>
  <si>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</si>
  <si>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</si>
  <si>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</si>
  <si>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</si>
  <si>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</si>
  <si>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</si>
  <si>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</si>
  <si>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</si>
  <si>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</si>
  <si>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</si>
  <si>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</si>
  <si>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</si>
  <si>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</si>
  <si>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</si>
  <si>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</si>
  <si>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</si>
  <si>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</si>
  <si>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</si>
  <si>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</si>
  <si>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</si>
  <si>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</si>
  <si>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</si>
  <si>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</si>
  <si>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</si>
  <si>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</si>
  <si>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</si>
  <si>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</si>
  <si>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</si>
  <si>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</si>
  <si>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</si>
  <si>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</si>
  <si>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</si>
  <si>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</si>
  <si>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</si>
  <si>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</si>
  <si>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</si>
  <si>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</si>
  <si>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</si>
  <si>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</si>
  <si>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</si>
  <si>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</si>
  <si>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</si>
  <si>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</si>
  <si>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</si>
  <si>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</si>
  <si>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</si>
  <si>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</si>
  <si>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</si>
  <si>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</si>
  <si>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</si>
  <si>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</si>
  <si>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</si>
  <si>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</si>
  <si>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</si>
  <si>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</si>
  <si>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</si>
  <si>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</si>
  <si>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</si>
  <si>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</si>
  <si>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</si>
  <si>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</si>
  <si>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</si>
  <si>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</si>
  <si>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</si>
  <si>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</si>
  <si>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</si>
  <si>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</si>
  <si>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</si>
  <si>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</si>
  <si>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</si>
  <si>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</si>
  <si>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</si>
  <si>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</si>
  <si>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</si>
  <si>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</si>
  <si>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</si>
  <si>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</si>
  <si>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</si>
  <si>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</si>
  <si>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</si>
  <si>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</si>
  <si>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</si>
  <si>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</si>
  <si>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</si>
  <si>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</si>
  <si>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</si>
  <si>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</si>
  <si>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</si>
  <si>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</si>
  <si>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</si>
  <si>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</si>
  <si>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</si>
  <si>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</si>
  <si>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</si>
  <si>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</si>
  <si>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</si>
  <si>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</si>
  <si>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</si>
  <si>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</si>
  <si>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</si>
  <si>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</si>
  <si>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</si>
  <si>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</si>
  <si>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</si>
  <si>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</si>
  <si>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</si>
  <si>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</si>
  <si>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</si>
  <si>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</si>
  <si>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</si>
  <si>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</si>
  <si>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</si>
  <si>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</si>
  <si>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</si>
  <si>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</si>
  <si>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</si>
  <si>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</si>
  <si>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</si>
  <si>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</si>
  <si>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</si>
  <si>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</si>
  <si>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</si>
  <si>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</si>
  <si>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</si>
  <si>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</si>
  <si>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</si>
  <si>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</si>
  <si>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</si>
  <si>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</si>
  <si>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</si>
  <si>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</si>
  <si>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</si>
  <si>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</si>
  <si>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</si>
  <si>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</si>
  <si>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</si>
  <si>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</si>
  <si>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</si>
  <si>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</si>
  <si>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</si>
  <si>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</si>
  <si>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</si>
  <si>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</si>
  <si>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</si>
  <si>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</si>
  <si>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</si>
  <si>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</si>
  <si>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</si>
  <si>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</si>
  <si>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</si>
  <si>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</si>
  <si>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</si>
  <si>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</si>
  <si>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</si>
  <si>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</si>
  <si>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</si>
  <si>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</si>
  <si>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</si>
  <si>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</si>
  <si>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</si>
  <si>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</si>
  <si>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</si>
  <si>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</si>
  <si>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</si>
  <si>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</si>
  <si>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</si>
  <si>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</si>
  <si>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</si>
  <si>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</si>
  <si>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</si>
  <si>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</si>
  <si>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</si>
  <si>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</si>
  <si>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</si>
  <si>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</si>
  <si>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</si>
  <si>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</si>
  <si>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</si>
  <si>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</si>
  <si>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</si>
  <si>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</si>
  <si>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</si>
  <si>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</si>
  <si>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</si>
  <si>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</si>
  <si>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</si>
  <si>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</si>
  <si>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</si>
  <si>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</si>
  <si>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</si>
  <si>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</si>
  <si>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</si>
  <si>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</si>
  <si>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</si>
  <si>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</si>
  <si>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</si>
  <si>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</si>
  <si>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</si>
  <si>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</si>
  <si>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</si>
  <si>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</si>
  <si>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</si>
  <si>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</si>
  <si>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</si>
  <si>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</si>
  <si>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</si>
  <si>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</si>
  <si>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</si>
  <si>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</si>
  <si>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</si>
  <si>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</si>
  <si>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</si>
  <si>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</si>
  <si>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</si>
  <si>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</si>
  <si>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</si>
  <si>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</si>
  <si>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</si>
  <si>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</si>
  <si>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</si>
  <si>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</si>
  <si>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</si>
  <si>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</si>
  <si>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</si>
  <si>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</si>
  <si>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</si>
  <si>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</si>
  <si>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</si>
  <si>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</si>
  <si>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</si>
  <si>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</si>
  <si>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</si>
  <si>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</si>
  <si>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</si>
  <si>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</si>
  <si>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</si>
  <si>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</si>
  <si>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</si>
  <si>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</si>
  <si>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</si>
  <si>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</si>
  <si>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</si>
  <si>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</si>
  <si>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</si>
  <si>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</si>
  <si>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</si>
  <si>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</si>
  <si>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</si>
  <si>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</si>
  <si>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</si>
  <si>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</si>
  <si>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</si>
  <si>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</si>
  <si>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</si>
  <si>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</si>
  <si>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</si>
  <si>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</si>
  <si>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</si>
  <si>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</si>
  <si>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</si>
  <si>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</si>
  <si>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</si>
  <si>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</si>
  <si>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</si>
  <si>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</si>
  <si>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</si>
  <si>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</si>
  <si>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</si>
  <si>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</si>
  <si>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</si>
  <si>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</si>
  <si>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</si>
  <si>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</si>
  <si>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</si>
  <si>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</si>
  <si>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</si>
  <si>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</si>
  <si>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</si>
  <si>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</si>
  <si>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</si>
  <si>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</si>
  <si>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</si>
  <si>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</si>
  <si>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</si>
  <si>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</si>
  <si>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</si>
  <si>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</si>
  <si>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</si>
  <si>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</si>
  <si>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</si>
  <si>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</si>
  <si>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</si>
  <si>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</si>
  <si>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</si>
  <si>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</si>
  <si>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</si>
  <si>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</si>
  <si>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</si>
  <si>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</si>
  <si>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</si>
  <si>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</si>
  <si>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</si>
  <si>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</si>
  <si>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</si>
  <si>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</si>
  <si>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</si>
  <si>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</si>
  <si>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</si>
  <si>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</si>
  <si>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</si>
  <si>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</si>
  <si>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</si>
  <si>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</si>
  <si>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</si>
  <si>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</si>
  <si>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</si>
  <si>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</si>
  <si>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</si>
  <si>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</si>
  <si>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</si>
  <si>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</si>
  <si>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</si>
  <si>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</si>
  <si>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</si>
  <si>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</si>
  <si>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</si>
  <si>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</si>
  <si>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</si>
  <si>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</si>
  <si>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</si>
  <si>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</si>
  <si>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</si>
  <si>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</si>
  <si>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</si>
  <si>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</si>
  <si>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</si>
  <si>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</si>
  <si>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</si>
  <si>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</si>
  <si>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</si>
  <si>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</si>
  <si>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</si>
  <si>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</si>
  <si>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</si>
  <si>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</si>
  <si>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</si>
  <si>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</si>
  <si>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</si>
  <si>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</si>
  <si>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</si>
  <si>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</si>
  <si>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</si>
  <si>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</si>
  <si>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</si>
  <si>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</si>
  <si>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</si>
  <si>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</si>
  <si>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</si>
  <si>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</si>
  <si>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</si>
  <si>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</si>
  <si>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</si>
  <si>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</si>
  <si>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</si>
  <si>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</si>
  <si>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</si>
  <si>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</si>
  <si>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</si>
  <si>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</si>
  <si>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</si>
  <si>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</si>
  <si>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</si>
  <si>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</si>
  <si>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</si>
  <si>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</si>
  <si>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</si>
  <si>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</si>
  <si>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</si>
  <si>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</si>
  <si>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</si>
  <si>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</si>
  <si>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</si>
  <si>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</si>
  <si>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</si>
  <si>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</si>
  <si>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</si>
  <si>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</si>
  <si>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</si>
  <si>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</si>
  <si>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</si>
  <si>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</si>
  <si>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</si>
  <si>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</si>
  <si>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</si>
  <si>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</si>
  <si>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</si>
  <si>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</si>
  <si>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</si>
  <si>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</si>
  <si>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</si>
  <si>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</si>
  <si>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</si>
  <si>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</si>
  <si>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</si>
  <si>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</si>
  <si>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</si>
  <si>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</si>
  <si>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</si>
  <si>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</si>
  <si>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</si>
  <si>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</si>
  <si>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</si>
  <si>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</si>
  <si>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</si>
  <si>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</si>
  <si>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</si>
  <si>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</si>
  <si>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</si>
  <si>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</si>
  <si>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</si>
  <si>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</si>
  <si>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</si>
  <si>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</si>
  <si>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</si>
  <si>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</si>
  <si>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</si>
  <si>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</si>
  <si>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</si>
  <si>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</si>
  <si>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</si>
  <si>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</si>
  <si>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</si>
  <si>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</si>
  <si>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</si>
  <si>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</si>
  <si>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</si>
  <si>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</si>
  <si>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</si>
  <si>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</si>
  <si>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</si>
  <si>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</si>
  <si>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</si>
  <si>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</si>
  <si>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</si>
  <si>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</si>
  <si>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</si>
  <si>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</si>
  <si>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</si>
  <si>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</si>
  <si>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</si>
  <si>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</si>
  <si>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</si>
  <si>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</si>
  <si>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</si>
  <si>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</si>
  <si>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</si>
  <si>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</si>
  <si>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</si>
  <si>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</si>
  <si>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</si>
  <si>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</si>
  <si>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</si>
  <si>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</si>
  <si>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</si>
  <si>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</si>
  <si>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</si>
  <si>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</si>
  <si>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</si>
  <si>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</si>
  <si>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</si>
  <si>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</si>
  <si>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</si>
  <si>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</si>
  <si>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</si>
  <si>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</si>
  <si>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</si>
  <si>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</si>
  <si>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</si>
  <si>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</si>
  <si>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</si>
  <si>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</si>
  <si>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</si>
  <si>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</si>
  <si>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</si>
  <si>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</si>
  <si>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</si>
  <si>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</si>
  <si>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</si>
  <si>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</si>
  <si>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</si>
  <si>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</si>
  <si>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</si>
  <si>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</si>
  <si>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</si>
  <si>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</si>
  <si>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</si>
  <si>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</si>
  <si>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</si>
  <si>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</si>
  <si>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</si>
  <si>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</si>
  <si>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</si>
  <si>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</si>
  <si>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</si>
  <si>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</si>
  <si>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</si>
  <si>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</si>
  <si>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</si>
  <si>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</si>
  <si>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</si>
  <si>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</si>
  <si>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</si>
  <si>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</si>
  <si>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</si>
  <si>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</si>
  <si>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</si>
  <si>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</si>
  <si>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</si>
  <si>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</si>
  <si>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</si>
  <si>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</si>
  <si>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</si>
  <si>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</si>
  <si>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</si>
  <si>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</si>
  <si>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</si>
  <si>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</si>
  <si>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</si>
  <si>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</si>
  <si>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</si>
  <si>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</si>
  <si>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</si>
  <si>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</si>
  <si>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</si>
  <si>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</si>
  <si>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</si>
  <si>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</si>
  <si>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</si>
  <si>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</si>
  <si>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</si>
  <si>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</si>
  <si>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</si>
  <si>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</si>
  <si>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</si>
  <si>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</si>
  <si>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</si>
  <si>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</si>
  <si>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</si>
  <si>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</si>
  <si>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</si>
  <si>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</si>
  <si>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</si>
  <si>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</si>
  <si>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</si>
  <si>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</si>
  <si>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</si>
  <si>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</si>
  <si>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</si>
  <si>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</si>
  <si>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</si>
  <si>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</si>
  <si>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</si>
  <si>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</si>
  <si>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</si>
  <si>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</si>
  <si>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</si>
  <si>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</si>
  <si>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</si>
  <si>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</si>
  <si>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</si>
  <si>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</si>
  <si>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</si>
  <si>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</si>
  <si>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</si>
  <si>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</si>
  <si>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</si>
  <si>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</si>
  <si>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</si>
  <si>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</si>
  <si>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</si>
  <si>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</si>
  <si>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</si>
  <si>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</si>
  <si>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</si>
  <si>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</si>
  <si>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</si>
  <si>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</si>
  <si>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</si>
  <si>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</si>
  <si>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</si>
  <si>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</si>
  <si>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</si>
  <si>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</si>
  <si>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</si>
  <si>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</si>
  <si>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</si>
  <si>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</si>
  <si>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</si>
  <si>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</si>
  <si>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</si>
  <si>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</si>
  <si>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</si>
  <si>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</si>
  <si>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</si>
  <si>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</si>
  <si>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</si>
  <si>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</si>
  <si>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</si>
  <si>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</si>
  <si>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</si>
  <si>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</si>
  <si>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</si>
  <si>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</si>
  <si>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</si>
  <si>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</si>
  <si>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</si>
  <si>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</si>
  <si>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</si>
  <si>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</si>
  <si>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</si>
  <si>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</si>
  <si>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</si>
  <si>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</si>
  <si>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</si>
  <si>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</si>
  <si>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</si>
  <si>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</si>
  <si>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</si>
  <si>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</si>
  <si>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</si>
  <si>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</si>
  <si>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</si>
  <si>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</si>
  <si>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</si>
  <si>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</si>
  <si>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</si>
  <si>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</si>
  <si>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</si>
  <si>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</si>
  <si>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</si>
  <si>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</si>
  <si>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</si>
  <si>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</si>
  <si>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</si>
  <si>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</si>
  <si>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</si>
  <si>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</si>
  <si>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</si>
  <si>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</si>
  <si>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</si>
  <si>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</si>
  <si>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</si>
  <si>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</si>
  <si>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</si>
  <si>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</si>
  <si>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</si>
  <si>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</si>
  <si>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</si>
  <si>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</si>
  <si>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</si>
  <si>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</si>
  <si>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</si>
  <si>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</si>
  <si>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</si>
  <si>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</si>
  <si>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</si>
  <si>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</si>
  <si>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</si>
  <si>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</si>
  <si>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</si>
  <si>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</si>
  <si>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</si>
  <si>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</si>
  <si>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</si>
  <si>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</si>
  <si>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</si>
  <si>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</si>
  <si>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</si>
  <si>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</si>
  <si>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</si>
  <si>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</si>
  <si>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</si>
  <si>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</si>
  <si>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</si>
  <si>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</si>
  <si>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</si>
  <si>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</si>
  <si>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</si>
  <si>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</si>
  <si>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</si>
  <si>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</si>
  <si>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</si>
  <si>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</si>
  <si>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</si>
  <si>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</si>
  <si>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</si>
  <si>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</si>
  <si>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</si>
  <si>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</si>
  <si>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</si>
  <si>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</si>
  <si>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</si>
  <si>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</si>
  <si>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</si>
  <si>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</si>
  <si>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</si>
  <si>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</si>
  <si>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</si>
  <si>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</si>
  <si>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</si>
  <si>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</si>
  <si>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</si>
  <si>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</si>
  <si>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</si>
  <si>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</si>
  <si>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</si>
  <si>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</si>
  <si>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</si>
  <si>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</si>
  <si>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</si>
  <si>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</si>
  <si>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</si>
  <si>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</si>
  <si>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</si>
  <si>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</si>
  <si>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</si>
  <si>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</si>
  <si>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</si>
  <si>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</si>
  <si>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</si>
  <si>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</si>
  <si>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</si>
  <si>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</si>
  <si>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</si>
  <si>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</si>
  <si>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</si>
  <si>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</si>
  <si>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</si>
  <si>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</si>
  <si>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</si>
  <si>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</si>
  <si>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</si>
  <si>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</si>
  <si>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</si>
  <si>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</si>
  <si>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</si>
  <si>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</si>
  <si>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</si>
  <si>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</si>
  <si>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</si>
  <si>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</si>
  <si>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</si>
  <si>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</si>
  <si>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</si>
  <si>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</si>
  <si>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</si>
  <si>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</si>
  <si>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</si>
  <si>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</si>
  <si>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</si>
  <si>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</si>
  <si>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</si>
  <si>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</si>
  <si>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</si>
  <si>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</si>
  <si>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</si>
  <si>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</si>
  <si>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</si>
  <si>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</si>
  <si>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</si>
  <si>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</si>
  <si>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</si>
  <si>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</si>
  <si>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</si>
  <si>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</si>
  <si>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</si>
  <si>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</si>
  <si>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</si>
  <si>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</si>
  <si>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</si>
  <si>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</si>
  <si>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</si>
  <si>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</si>
  <si>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</si>
  <si>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</si>
  <si>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</si>
  <si>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</si>
  <si>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</si>
  <si>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</si>
  <si>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</si>
  <si>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</si>
  <si>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</si>
  <si>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</si>
  <si>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</si>
  <si>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</si>
  <si>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</si>
  <si>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</si>
  <si>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</si>
  <si>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</si>
  <si>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</si>
  <si>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</si>
  <si>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</si>
  <si>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</si>
  <si>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</si>
  <si>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</si>
  <si>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</si>
  <si>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</si>
  <si>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</si>
  <si>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</si>
  <si>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</si>
  <si>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</si>
  <si>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</si>
  <si>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</si>
  <si>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</si>
  <si>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</si>
  <si>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</si>
  <si>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</si>
  <si>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</si>
  <si>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</si>
  <si>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</si>
  <si>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</si>
  <si>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</si>
  <si>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</si>
  <si>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</si>
  <si>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</si>
  <si>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</si>
  <si>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</si>
  <si>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</si>
  <si>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</si>
  <si>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</si>
  <si>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</si>
  <si>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</si>
  <si>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</si>
  <si>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</si>
  <si>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</si>
  <si>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</si>
  <si>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</si>
  <si>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</si>
  <si>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</si>
  <si>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</si>
  <si>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</si>
  <si>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</si>
  <si>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</si>
  <si>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</si>
  <si>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</si>
  <si>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</si>
  <si>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</si>
  <si>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</si>
  <si>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</si>
  <si>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</si>
  <si>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</si>
  <si>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</si>
  <si>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</si>
  <si>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</si>
  <si>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</si>
  <si>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</si>
  <si>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</si>
  <si>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</si>
  <si>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</si>
  <si>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</si>
  <si>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</si>
  <si>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</si>
  <si>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</si>
  <si>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</si>
  <si>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</si>
  <si>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</si>
  <si>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</si>
  <si>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</si>
  <si>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</si>
  <si>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</si>
  <si>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</si>
  <si>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</si>
  <si>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</si>
  <si>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</si>
  <si>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</si>
  <si>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</si>
  <si>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</si>
  <si>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</si>
  <si>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</si>
  <si>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</si>
  <si>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</si>
  <si>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</si>
  <si>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</si>
  <si>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</si>
  <si>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</si>
  <si>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</si>
  <si>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</si>
  <si>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</si>
  <si>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</si>
  <si>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</si>
  <si>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</si>
  <si>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</si>
  <si>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</si>
  <si>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</si>
  <si>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</si>
  <si>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</si>
  <si>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</si>
  <si>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</si>
  <si>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</si>
  <si>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</si>
  <si>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</si>
  <si>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</si>
  <si>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</si>
  <si>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</si>
  <si>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</si>
  <si>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</si>
  <si>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</si>
  <si>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</si>
  <si>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</si>
  <si>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</si>
  <si>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</si>
  <si>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</si>
  <si>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</si>
  <si>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</si>
  <si>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</si>
  <si>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</si>
  <si>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</si>
  <si>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</si>
  <si>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</si>
  <si>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</si>
  <si>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</si>
  <si>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</si>
  <si>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</si>
  <si>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</si>
  <si>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</si>
  <si>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</si>
  <si>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</si>
  <si>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</si>
  <si>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</si>
  <si>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</si>
  <si>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</si>
  <si>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</si>
  <si>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</si>
  <si>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</si>
  <si>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</si>
  <si>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</si>
  <si>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</si>
  <si>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</si>
  <si>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</si>
  <si>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</si>
  <si>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</si>
  <si>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</si>
  <si>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</si>
  <si>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</si>
  <si>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</si>
  <si>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</si>
  <si>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</si>
  <si>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</si>
  <si>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</si>
  <si>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</si>
  <si>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</si>
  <si>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</si>
  <si>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</si>
  <si>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</si>
  <si>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</si>
  <si>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</si>
  <si>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</si>
  <si>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</si>
  <si>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</si>
  <si>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</si>
  <si>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</si>
  <si>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</si>
  <si>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</si>
  <si>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</si>
  <si>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</si>
  <si>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</si>
  <si>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</si>
  <si>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</si>
  <si>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</si>
  <si>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</si>
  <si>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</si>
  <si>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</si>
  <si>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</si>
  <si>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</si>
  <si>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</si>
  <si>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</si>
  <si>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</si>
  <si>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</si>
  <si>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</si>
  <si>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</si>
  <si>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</si>
  <si>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</si>
  <si>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</si>
  <si>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</si>
  <si>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</si>
  <si>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</si>
  <si>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</si>
  <si>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</si>
  <si>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</si>
  <si>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</si>
  <si>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</si>
  <si>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</si>
  <si>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</si>
  <si>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</si>
  <si>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</si>
  <si>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</si>
  <si>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</si>
  <si>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</si>
  <si>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</si>
  <si>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</si>
  <si>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</si>
  <si>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</si>
  <si>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</si>
  <si>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</si>
  <si>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</si>
  <si>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</si>
  <si>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</si>
  <si>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</si>
  <si>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</si>
  <si>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</si>
  <si>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</si>
  <si>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</si>
  <si>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</si>
  <si>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</si>
  <si>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</si>
  <si>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</si>
  <si>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</si>
  <si>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</si>
  <si>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</si>
  <si>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</si>
  <si>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</si>
  <si>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</si>
  <si>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</si>
  <si>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</si>
  <si>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</si>
  <si>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</si>
  <si>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</si>
  <si>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</si>
  <si>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</si>
  <si>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</si>
  <si>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</si>
  <si>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</si>
  <si>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</si>
  <si>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</si>
  <si>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</si>
  <si>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</si>
  <si>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</si>
  <si>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</si>
  <si>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</si>
  <si>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</si>
  <si>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</si>
  <si>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</si>
  <si>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</si>
  <si>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</si>
  <si>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</si>
  <si>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</si>
  <si>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</si>
  <si>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</si>
  <si>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</si>
  <si>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</si>
  <si>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</si>
  <si>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</si>
  <si>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</si>
  <si>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</si>
  <si>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</si>
  <si>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</si>
  <si>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</si>
  <si>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</si>
  <si>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</si>
  <si>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</si>
  <si>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</si>
  <si>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</si>
  <si>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</si>
  <si>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</si>
  <si>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</si>
  <si>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</si>
  <si>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</si>
  <si>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</si>
  <si>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</si>
  <si>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</si>
  <si>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</si>
  <si>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</si>
  <si>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</si>
  <si>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</si>
  <si>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</si>
  <si>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</si>
  <si>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</si>
  <si>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</si>
  <si>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</si>
  <si>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</si>
  <si>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</si>
  <si>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</si>
  <si>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</si>
  <si>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</si>
  <si>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</si>
  <si>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</si>
  <si>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</si>
  <si>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</si>
  <si>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</si>
  <si>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</si>
  <si>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</si>
  <si>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</si>
  <si>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</si>
  <si>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</si>
  <si>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</si>
  <si>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</si>
  <si>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</si>
  <si>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</si>
  <si>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</si>
  <si>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</si>
  <si>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</si>
  <si>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</si>
  <si>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</si>
  <si>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</si>
  <si>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</si>
  <si>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</si>
  <si>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</si>
  <si>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</si>
  <si>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</si>
  <si>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</si>
  <si>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</si>
  <si>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</si>
  <si>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</si>
  <si>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</si>
  <si>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</si>
  <si>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</si>
  <si>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</si>
  <si>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</si>
  <si>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</si>
  <si>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</si>
  <si>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</si>
  <si>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</si>
  <si>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</si>
  <si>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</si>
  <si>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</si>
  <si>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</si>
  <si>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</si>
  <si>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</si>
  <si>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</si>
  <si>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</si>
  <si>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</si>
  <si>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</si>
  <si>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</si>
  <si>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</si>
  <si>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</si>
  <si>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</si>
  <si>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</si>
  <si>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</si>
  <si>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</si>
  <si>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</si>
  <si>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</si>
  <si>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</si>
  <si>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</si>
  <si>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</si>
  <si>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</si>
  <si>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</si>
  <si>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</si>
  <si>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</si>
  <si>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</si>
  <si>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</si>
  <si>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</si>
  <si>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</si>
  <si>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</si>
  <si>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</si>
  <si>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</si>
  <si>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</si>
  <si>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</si>
  <si>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</si>
  <si>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</si>
  <si>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</si>
  <si>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</si>
  <si>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</si>
  <si>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</si>
  <si>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</si>
  <si>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</si>
  <si>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</si>
  <si>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</si>
  <si>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</si>
  <si>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</si>
  <si>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</si>
  <si>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</si>
  <si>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</si>
  <si>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</si>
  <si>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</si>
  <si>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</si>
  <si>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</si>
  <si>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</si>
  <si>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</si>
  <si>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</si>
  <si>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</si>
  <si>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</si>
  <si>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</si>
  <si>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</si>
  <si>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</si>
  <si>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</si>
  <si>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</si>
  <si>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</si>
  <si>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</si>
  <si>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</si>
  <si>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</si>
  <si>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</si>
  <si>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</si>
  <si>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</si>
  <si>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</si>
  <si>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</si>
  <si>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</si>
  <si>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</si>
  <si>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</si>
  <si>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</si>
  <si>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</si>
  <si>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</si>
  <si>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</si>
  <si>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</si>
  <si>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</si>
  <si>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</si>
  <si>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</si>
  <si>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</si>
  <si>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</si>
  <si>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</si>
  <si>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</si>
  <si>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</si>
  <si>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</si>
  <si>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</si>
  <si>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</si>
  <si>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</si>
  <si>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</si>
  <si>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</si>
  <si>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</si>
  <si>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</si>
  <si>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</si>
  <si>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</si>
  <si>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</si>
  <si>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</si>
  <si>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</si>
  <si>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</si>
  <si>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</si>
  <si>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</si>
  <si>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</si>
  <si>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</si>
  <si>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</si>
  <si>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</si>
  <si>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</si>
  <si>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</si>
  <si>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</si>
  <si>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</si>
  <si>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</si>
  <si>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</si>
  <si>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</si>
  <si>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</si>
  <si>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</si>
  <si>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</si>
  <si>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</si>
  <si>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</si>
  <si>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</si>
  <si>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</si>
  <si>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</si>
  <si>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</si>
  <si>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</si>
  <si>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</si>
  <si>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</si>
  <si>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</si>
  <si>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</si>
  <si>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</si>
  <si>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</si>
  <si>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</si>
  <si>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</si>
  <si>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</si>
  <si>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</si>
  <si>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</si>
  <si>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</si>
  <si>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</si>
  <si>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</si>
  <si>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</si>
  <si>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</si>
  <si>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</si>
  <si>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</si>
  <si>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</si>
  <si>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</si>
  <si>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</si>
  <si>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</si>
  <si>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</si>
  <si>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</si>
  <si>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</si>
  <si>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</si>
  <si>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</si>
  <si>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</si>
  <si>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</si>
  <si>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</si>
  <si>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</si>
  <si>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</si>
  <si>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</si>
  <si>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</si>
  <si>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</si>
  <si>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</si>
  <si>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</si>
  <si>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</si>
  <si>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</si>
  <si>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</si>
  <si>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</si>
  <si>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</si>
  <si>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</si>
  <si>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</si>
  <si>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</si>
  <si>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</si>
  <si>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</si>
  <si>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</si>
  <si>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</si>
  <si>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</si>
  <si>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</si>
  <si>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</si>
  <si>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</si>
  <si>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</si>
  <si>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</si>
  <si>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</si>
  <si>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</si>
  <si>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</si>
  <si>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</si>
  <si>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</si>
  <si>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</si>
  <si>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</si>
  <si>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</si>
  <si>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</si>
  <si>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</si>
  <si>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</si>
  <si>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</si>
  <si>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</si>
  <si>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</si>
  <si>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</si>
  <si>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</si>
  <si>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</si>
  <si>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</si>
  <si>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</si>
  <si>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</si>
  <si>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</si>
  <si>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</si>
  <si>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</si>
  <si>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</si>
  <si>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</si>
  <si>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</si>
  <si>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</si>
  <si>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</si>
  <si>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</si>
  <si>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</si>
  <si>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</si>
  <si>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</si>
  <si>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</si>
  <si>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</si>
  <si>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</si>
  <si>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</si>
  <si>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</si>
  <si>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</si>
  <si>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</si>
  <si>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</si>
  <si>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</si>
  <si>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</si>
  <si>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</si>
  <si>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</si>
  <si>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</si>
  <si>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</si>
  <si>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</si>
  <si>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</si>
  <si>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</si>
  <si>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</si>
  <si>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</si>
  <si>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</si>
  <si>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</si>
  <si>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</si>
  <si>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</si>
  <si>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</si>
  <si>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</si>
  <si>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</si>
  <si>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</si>
  <si>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</si>
  <si>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</si>
  <si>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</si>
  <si>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</si>
  <si>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</si>
  <si>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</si>
  <si>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</si>
  <si>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</si>
  <si>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</si>
  <si>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</si>
  <si>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</si>
  <si>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</si>
  <si>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</si>
  <si>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</si>
  <si>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</si>
  <si>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</si>
  <si>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</si>
  <si>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</si>
  <si>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</si>
  <si>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</si>
  <si>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</si>
  <si>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</si>
  <si>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</si>
  <si>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</si>
  <si>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</si>
  <si>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</si>
  <si>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</si>
  <si>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</si>
  <si>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</si>
  <si>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</si>
  <si>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</si>
  <si>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</si>
  <si>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</si>
  <si>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</si>
  <si>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</si>
  <si>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</si>
  <si>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</si>
  <si>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</si>
  <si>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</si>
  <si>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</si>
  <si>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</si>
  <si>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</si>
  <si>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</si>
  <si>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</si>
  <si>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</si>
  <si>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</si>
  <si>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</si>
  <si>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</si>
  <si>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</si>
  <si>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</si>
  <si>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</si>
  <si>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</si>
  <si>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</si>
  <si>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</si>
  <si>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</si>
  <si>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</si>
  <si>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</si>
  <si>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</si>
  <si>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</si>
  <si>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</si>
  <si>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</si>
  <si>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</si>
  <si>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</si>
  <si>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</si>
  <si>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</si>
  <si>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</si>
  <si>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</si>
  <si>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</si>
  <si>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</si>
  <si>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</si>
  <si>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</si>
  <si>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</si>
  <si>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</si>
  <si>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</si>
  <si>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</si>
  <si>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</si>
  <si>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</si>
  <si>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</si>
  <si>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</si>
  <si>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</si>
  <si>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</si>
  <si>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</si>
  <si>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</si>
  <si>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</si>
  <si>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</si>
  <si>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</si>
  <si>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</si>
  <si>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</si>
  <si>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</si>
  <si>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</si>
  <si>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</si>
  <si>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</si>
  <si>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</si>
  <si>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</si>
  <si>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</si>
  <si>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</si>
  <si>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</si>
  <si>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</si>
  <si>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</si>
  <si>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</si>
  <si>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</si>
  <si>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</si>
  <si>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</si>
  <si>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</si>
  <si>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</si>
  <si>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</si>
  <si>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</si>
  <si>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</si>
  <si>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</si>
  <si>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</si>
  <si>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</si>
  <si>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</si>
  <si>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</si>
  <si>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</si>
  <si>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</si>
  <si>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</si>
  <si>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</si>
  <si>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</si>
  <si>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</si>
  <si>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</si>
  <si>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</si>
  <si>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</si>
  <si>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</si>
  <si>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</si>
  <si>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</si>
  <si>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</si>
  <si>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</si>
  <si>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</si>
  <si>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</si>
  <si>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</si>
  <si>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</si>
  <si>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</si>
  <si>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</si>
  <si>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</si>
  <si>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</si>
  <si>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</si>
  <si>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</si>
  <si>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</si>
  <si>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</si>
  <si>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</si>
  <si>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</si>
  <si>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</si>
  <si>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</si>
  <si>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</si>
  <si>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</si>
  <si>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</si>
  <si>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</si>
  <si>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</si>
  <si>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</si>
  <si>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</si>
  <si>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</si>
  <si>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</si>
  <si>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</si>
  <si>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</si>
  <si>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</si>
  <si>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</si>
  <si>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</si>
  <si>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</si>
  <si>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</si>
  <si>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</si>
  <si>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</si>
  <si>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</si>
  <si>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</si>
  <si>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</si>
  <si>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</si>
  <si>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</si>
  <si>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</si>
  <si>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</si>
  <si>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</si>
  <si>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</si>
  <si>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</si>
  <si>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</si>
  <si>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</si>
  <si>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</si>
  <si>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</si>
  <si>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</si>
  <si>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</si>
  <si>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</si>
  <si>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</si>
  <si>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</si>
  <si>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</si>
  <si>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</si>
  <si>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</si>
  <si>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</si>
  <si>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</si>
  <si>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</si>
  <si>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</si>
  <si>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</si>
  <si>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</si>
  <si>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</si>
  <si>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</si>
  <si>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</si>
  <si>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</si>
  <si>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</si>
  <si>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</si>
  <si>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</si>
  <si>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</si>
  <si>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</si>
  <si>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</si>
  <si>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</si>
  <si>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</si>
  <si>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</si>
  <si>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</si>
  <si>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</si>
  <si>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</si>
  <si>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</si>
  <si>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</si>
  <si>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</si>
  <si>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</si>
  <si>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</si>
  <si>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</si>
  <si>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</si>
  <si>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</si>
  <si>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</si>
  <si>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</si>
  <si>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</si>
  <si>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</si>
  <si>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</si>
  <si>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</si>
  <si>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</si>
  <si>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</si>
  <si>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</si>
  <si>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</si>
  <si>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</si>
  <si>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</si>
  <si>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</si>
  <si>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</si>
  <si>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</si>
  <si>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</si>
  <si>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</si>
  <si>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</si>
  <si>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</si>
  <si>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</si>
  <si>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</si>
  <si>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</si>
  <si>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</si>
  <si>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</si>
  <si>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</si>
  <si>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</si>
  <si>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</si>
  <si>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</si>
  <si>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</si>
  <si>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</si>
  <si>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</si>
  <si>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</si>
  <si>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</si>
  <si>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</si>
  <si>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</si>
  <si>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</si>
  <si>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</si>
  <si>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</si>
  <si>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</si>
  <si>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</si>
  <si>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</si>
  <si>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</si>
  <si>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</si>
  <si>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</si>
  <si>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</si>
  <si>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</si>
  <si>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</si>
  <si>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</si>
  <si>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</si>
  <si>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</si>
  <si>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</si>
  <si>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</si>
  <si>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</si>
  <si>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</si>
  <si>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</si>
  <si>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</si>
  <si>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</si>
  <si>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</si>
  <si>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</si>
  <si>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</si>
  <si>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</si>
  <si>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</si>
  <si>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</si>
  <si>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</si>
  <si>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</si>
  <si>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</si>
  <si>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</si>
  <si>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</si>
  <si>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</si>
  <si>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</si>
  <si>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</si>
  <si>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</si>
  <si>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</si>
  <si>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</si>
  <si>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</si>
  <si>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</si>
  <si>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</si>
  <si>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</si>
  <si>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</si>
  <si>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</si>
  <si>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</si>
  <si>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</si>
  <si>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</si>
  <si>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</si>
  <si>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</si>
  <si>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</si>
  <si>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</si>
  <si>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</si>
  <si>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</si>
  <si>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</si>
  <si>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</si>
  <si>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</si>
  <si>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</si>
  <si>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</si>
  <si>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</si>
  <si>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</si>
  <si>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</si>
  <si>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</si>
  <si>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</si>
  <si>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</si>
  <si>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</si>
  <si>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</si>
  <si>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</si>
  <si>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</si>
  <si>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</si>
  <si>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</si>
  <si>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</si>
  <si>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</si>
  <si>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</si>
  <si>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</si>
  <si>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</si>
  <si>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</si>
  <si>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</si>
  <si>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</si>
  <si>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</si>
  <si>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</si>
  <si>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</si>
  <si>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</si>
  <si>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</si>
  <si>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</si>
  <si>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</si>
  <si>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</si>
  <si>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</si>
  <si>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</si>
  <si>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</si>
  <si>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</si>
  <si>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</si>
  <si>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</si>
  <si>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</si>
  <si>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</si>
  <si>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</si>
  <si>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</si>
  <si>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</si>
  <si>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</si>
  <si>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</si>
  <si>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</si>
  <si>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</si>
  <si>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</si>
  <si>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</si>
  <si>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</si>
  <si>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</si>
  <si>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</si>
  <si>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</si>
  <si>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</si>
  <si>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</si>
  <si>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</si>
  <si>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</si>
  <si>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</si>
  <si>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</si>
  <si>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</si>
  <si>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</si>
  <si>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</si>
  <si>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</si>
  <si>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</si>
  <si>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</si>
  <si>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</si>
  <si>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</si>
  <si>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</si>
  <si>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</si>
  <si>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</si>
  <si>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</si>
  <si>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</si>
  <si>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</si>
  <si>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</si>
  <si>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</si>
  <si>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</si>
  <si>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</si>
  <si>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</si>
  <si>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</si>
  <si>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</si>
  <si>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</si>
  <si>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</si>
  <si>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</si>
  <si>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</si>
  <si>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</si>
  <si>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</si>
  <si>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</si>
  <si>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</si>
  <si>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</si>
  <si>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</si>
  <si>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</si>
  <si>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</si>
  <si>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</si>
  <si>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</si>
  <si>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</si>
  <si>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</si>
  <si>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</si>
  <si>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</si>
  <si>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</si>
  <si>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</si>
  <si>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</si>
  <si>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</si>
  <si>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</si>
  <si>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</si>
  <si>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</si>
  <si>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</si>
  <si>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</si>
  <si>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</si>
  <si>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</si>
  <si>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</si>
  <si>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</si>
  <si>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</si>
  <si>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</si>
  <si>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</si>
  <si>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</si>
  <si>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</si>
  <si>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</si>
  <si>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</si>
  <si>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</si>
  <si>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</si>
  <si>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</si>
  <si>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</si>
  <si>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</si>
  <si>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</si>
  <si>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</si>
  <si>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</si>
  <si>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</si>
  <si>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</si>
  <si>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</si>
  <si>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</si>
  <si>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</si>
  <si>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</si>
  <si>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</si>
  <si>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</si>
  <si>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</si>
  <si>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</si>
  <si>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</si>
  <si>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</si>
  <si>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</si>
  <si>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</si>
  <si>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</si>
  <si>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</si>
  <si>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</si>
  <si>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</si>
  <si>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</si>
  <si>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</si>
  <si>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</si>
  <si>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</si>
  <si>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</si>
  <si>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</si>
  <si>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</si>
  <si>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</si>
  <si>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</si>
  <si>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</si>
  <si>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</si>
  <si>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</si>
  <si>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</si>
  <si>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</si>
  <si>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</si>
  <si>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</si>
  <si>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</si>
  <si>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</si>
  <si>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</si>
  <si>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</si>
  <si>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</si>
  <si>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</si>
  <si>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</si>
  <si>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</si>
  <si>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</si>
  <si>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</si>
  <si>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</si>
  <si>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</si>
  <si>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</si>
  <si>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</si>
  <si>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</si>
  <si>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</si>
  <si>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</si>
  <si>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</si>
  <si>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</si>
  <si>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</si>
  <si>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</si>
  <si>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</si>
  <si>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</si>
  <si>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</si>
  <si>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</si>
  <si>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</si>
  <si>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</si>
  <si>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</si>
  <si>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</si>
  <si>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</si>
  <si>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</si>
  <si>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</si>
  <si>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</si>
  <si>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</si>
  <si>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</si>
  <si>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</si>
  <si>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</si>
  <si>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</si>
  <si>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</si>
  <si>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</si>
  <si>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</si>
  <si>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</si>
  <si>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</si>
  <si>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</si>
  <si>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</si>
  <si>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</si>
  <si>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</si>
  <si>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</si>
  <si>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</si>
  <si>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</si>
  <si>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</si>
  <si>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</si>
  <si>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</si>
  <si>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</si>
  <si>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</si>
  <si>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</si>
  <si>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</si>
  <si>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</si>
  <si>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</si>
  <si>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</si>
  <si>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</si>
  <si>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</si>
  <si>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</si>
  <si>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</si>
  <si>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</si>
  <si>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</si>
  <si>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</si>
  <si>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</si>
  <si>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</si>
  <si>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</si>
  <si>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</si>
  <si>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</si>
  <si>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</si>
  <si>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</si>
  <si>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</si>
  <si>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</si>
  <si>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</si>
  <si>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</si>
  <si>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</si>
  <si>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</si>
  <si>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</si>
  <si>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</si>
  <si>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</si>
  <si>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</si>
  <si>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</si>
  <si>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</si>
  <si>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</si>
  <si>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</si>
  <si>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</si>
  <si>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</si>
  <si>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</si>
  <si>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</si>
  <si>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</si>
  <si>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</si>
  <si>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</si>
  <si>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</si>
  <si>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</si>
  <si>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</si>
  <si>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</si>
  <si>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</si>
  <si>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</si>
  <si>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</si>
  <si>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</si>
  <si>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</si>
  <si>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</si>
  <si>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</si>
  <si>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</si>
  <si>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</si>
  <si>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</si>
  <si>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</si>
  <si>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</si>
  <si>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</si>
  <si>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</si>
  <si>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</si>
  <si>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</si>
  <si>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</si>
  <si>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</si>
  <si>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</si>
  <si>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</si>
  <si>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</si>
  <si>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</si>
  <si>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</si>
  <si>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</si>
  <si>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</si>
  <si>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</si>
  <si>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</si>
  <si>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</si>
  <si>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</si>
  <si>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</si>
  <si>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</si>
  <si>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</si>
  <si>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</si>
  <si>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</si>
  <si>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</si>
  <si>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</si>
  <si>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</si>
  <si>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</si>
  <si>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</si>
  <si>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</si>
  <si>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</si>
  <si>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</si>
  <si>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</si>
  <si>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</si>
  <si>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</si>
  <si>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</si>
  <si>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</si>
  <si>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</si>
  <si>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</si>
  <si>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</si>
  <si>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</si>
  <si>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</si>
  <si>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</si>
  <si>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</si>
  <si>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</si>
  <si>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</si>
  <si>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</si>
  <si>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</si>
  <si>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</si>
  <si>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</si>
  <si>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</si>
  <si>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</si>
  <si>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</si>
  <si>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</si>
  <si>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</si>
  <si>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</si>
  <si>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</si>
  <si>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</si>
  <si>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</si>
  <si>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</si>
  <si>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</si>
  <si>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</si>
  <si>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</si>
  <si>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</si>
  <si>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</si>
  <si>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</si>
  <si>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</si>
  <si>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</si>
  <si>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</si>
  <si>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</si>
  <si>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</si>
  <si>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</si>
  <si>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</si>
  <si>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</si>
  <si>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</si>
  <si>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</si>
  <si>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</si>
  <si>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</si>
  <si>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</si>
  <si>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</si>
  <si>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</si>
  <si>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</si>
  <si>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</si>
  <si>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</si>
  <si>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</si>
  <si>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</si>
  <si>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</si>
  <si>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</si>
  <si>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</si>
  <si>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</si>
  <si>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</si>
  <si>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</si>
  <si>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</si>
  <si>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</si>
  <si>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</si>
  <si>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</si>
  <si>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</si>
  <si>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</si>
  <si>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</si>
  <si>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</si>
  <si>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</si>
  <si>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</si>
  <si>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</si>
  <si>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</si>
  <si>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</si>
  <si>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</si>
  <si>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</si>
  <si>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</si>
  <si>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</si>
  <si>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</si>
  <si>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</si>
  <si>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</si>
  <si>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</si>
  <si>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</si>
  <si>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</si>
  <si>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</si>
  <si>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</si>
  <si>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</si>
  <si>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</si>
  <si>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</si>
  <si>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</si>
  <si>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</si>
  <si>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</si>
  <si>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</si>
  <si>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</si>
  <si>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</si>
  <si>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</si>
  <si>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</si>
  <si>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</si>
  <si>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</si>
  <si>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</si>
  <si>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</si>
  <si>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</si>
  <si>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</si>
  <si>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</si>
  <si>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</si>
  <si>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</si>
  <si>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</si>
  <si>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</si>
  <si>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</si>
  <si>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</si>
  <si>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</si>
  <si>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</si>
  <si>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</si>
  <si>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</si>
  <si>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</si>
  <si>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</si>
  <si>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</si>
  <si>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</si>
  <si>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</si>
  <si>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</si>
  <si>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</si>
  <si>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</si>
  <si>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</si>
  <si>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</si>
  <si>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</si>
  <si>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</si>
  <si>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</si>
  <si>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</si>
  <si>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</si>
  <si>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</si>
  <si>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</si>
  <si>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</si>
  <si>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</si>
  <si>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</si>
  <si>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</si>
  <si>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</si>
  <si>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</si>
  <si>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</si>
  <si>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</si>
  <si>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</si>
  <si>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</si>
  <si>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</si>
  <si>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</si>
  <si>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</si>
  <si>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</si>
  <si>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</si>
  <si>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</si>
  <si>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</si>
  <si>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</si>
  <si>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</si>
  <si>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</si>
  <si>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</si>
  <si>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</si>
  <si>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</si>
  <si>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</si>
  <si>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</si>
  <si>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</si>
  <si>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</si>
  <si>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</si>
  <si>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</si>
  <si>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</si>
  <si>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</si>
  <si>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</si>
  <si>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</si>
  <si>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</si>
  <si>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</si>
  <si>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</si>
  <si>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</si>
  <si>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</si>
  <si>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</si>
  <si>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</si>
  <si>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</si>
  <si>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</si>
  <si>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</si>
  <si>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</si>
  <si>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</si>
  <si>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</si>
  <si>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</si>
  <si>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</si>
  <si>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</si>
  <si>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</si>
  <si>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</si>
  <si>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</si>
  <si>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</si>
  <si>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</si>
  <si>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</si>
  <si>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</si>
  <si>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</si>
  <si>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</si>
  <si>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</si>
  <si>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</si>
  <si>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</si>
  <si>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</si>
  <si>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</si>
  <si>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</si>
  <si>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</si>
  <si>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</si>
  <si>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</si>
  <si>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</si>
  <si>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</si>
  <si>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</si>
  <si>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</si>
  <si>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</si>
  <si>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</si>
  <si>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</si>
  <si>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</si>
  <si>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</si>
  <si>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</si>
  <si>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</si>
  <si>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</si>
  <si>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</si>
  <si>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</si>
  <si>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</si>
  <si>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</si>
  <si>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</si>
  <si>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</si>
  <si>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</si>
  <si>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</si>
  <si>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</si>
  <si>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</si>
  <si>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</si>
  <si>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</si>
  <si>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</si>
  <si>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</si>
  <si>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</si>
  <si>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</si>
  <si>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</si>
  <si>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</si>
  <si>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</si>
  <si>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</si>
  <si>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</si>
  <si>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</si>
  <si>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</si>
  <si>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</si>
  <si>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</si>
  <si>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</si>
  <si>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</si>
  <si>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</si>
  <si>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</si>
  <si>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</si>
  <si>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</si>
  <si>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</si>
  <si>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</si>
  <si>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</si>
  <si>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</si>
  <si>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</si>
  <si>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</si>
  <si>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</si>
  <si>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</si>
  <si>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</si>
  <si>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</si>
  <si>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</si>
  <si>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</si>
  <si>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</si>
  <si>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</si>
  <si>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</si>
  <si>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</si>
  <si>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</si>
  <si>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</si>
  <si>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</si>
  <si>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</si>
  <si>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</si>
  <si>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</si>
  <si>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</si>
  <si>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</si>
  <si>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</si>
  <si>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</si>
  <si>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</si>
  <si>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</si>
  <si>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</si>
  <si>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</si>
  <si>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</si>
  <si>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</si>
  <si>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</si>
  <si>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</si>
  <si>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</si>
  <si>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</si>
  <si>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</si>
  <si>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</si>
  <si>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</si>
  <si>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</si>
  <si>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</si>
  <si>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</si>
  <si>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</si>
  <si>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</si>
  <si>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</si>
  <si>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</si>
  <si>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</si>
  <si>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</si>
  <si>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</si>
  <si>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</si>
  <si>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</si>
  <si>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</si>
  <si>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</si>
  <si>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</si>
  <si>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</si>
  <si>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</si>
  <si>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</si>
  <si>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</si>
  <si>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</si>
  <si>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</si>
  <si>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</si>
  <si>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</si>
  <si>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</si>
  <si>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</si>
  <si>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</si>
  <si>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</si>
  <si>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</si>
  <si>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</si>
  <si>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</si>
  <si>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</si>
  <si>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</si>
  <si>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</si>
  <si>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</si>
  <si>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</si>
  <si>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</si>
  <si>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</si>
  <si>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</si>
  <si>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</si>
  <si>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</si>
  <si>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</si>
  <si>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</si>
  <si>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</si>
  <si>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</si>
  <si>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</si>
  <si>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</si>
  <si>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</si>
  <si>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</si>
  <si>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</si>
  <si>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</si>
  <si>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</si>
  <si>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</si>
  <si>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</si>
  <si>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</si>
  <si>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</si>
  <si>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</si>
  <si>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</si>
  <si>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</si>
  <si>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</si>
  <si>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</si>
  <si>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</si>
  <si>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</si>
  <si>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</si>
  <si>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</si>
  <si>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</si>
  <si>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</si>
  <si>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</si>
  <si>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</si>
  <si>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</si>
  <si>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</si>
  <si>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</si>
  <si>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</si>
  <si>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</si>
  <si>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</si>
  <si>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</si>
  <si>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</si>
  <si>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</si>
  <si>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</si>
  <si>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</si>
  <si>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</si>
  <si>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</si>
  <si>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</si>
  <si>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</si>
  <si>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</si>
  <si>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</si>
  <si>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</si>
  <si>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</si>
  <si>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</si>
  <si>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</si>
  <si>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</si>
  <si>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</si>
  <si>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</si>
  <si>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</si>
  <si>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</si>
  <si>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</si>
  <si>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</si>
  <si>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</si>
  <si>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</si>
  <si>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</si>
  <si>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</si>
  <si>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</si>
  <si>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</si>
  <si>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</si>
  <si>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</si>
  <si>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</si>
  <si>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</si>
  <si>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</si>
  <si>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</si>
  <si>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</si>
  <si>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</si>
  <si>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</si>
  <si>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</si>
  <si>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</si>
  <si>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</si>
  <si>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</si>
  <si>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</si>
  <si>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</si>
  <si>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</si>
  <si>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</si>
  <si>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</si>
  <si>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</si>
  <si>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</si>
  <si>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</si>
  <si>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</si>
  <si>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</si>
  <si>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</si>
  <si>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</si>
  <si>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</si>
  <si>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</si>
  <si>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</si>
  <si>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</si>
  <si>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</si>
  <si>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</si>
  <si>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</si>
  <si>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</si>
  <si>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</si>
  <si>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</si>
  <si>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</si>
  <si>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</si>
  <si>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</si>
  <si>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</si>
  <si>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</si>
  <si>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</si>
  <si>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</si>
  <si>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</si>
  <si>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</si>
  <si>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</si>
  <si>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</si>
  <si>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</si>
  <si>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</si>
  <si>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</si>
  <si>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</si>
  <si>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</si>
  <si>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</si>
  <si>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</si>
  <si>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</si>
  <si>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</si>
  <si>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</si>
  <si>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</si>
  <si>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</si>
  <si>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</si>
  <si>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</si>
  <si>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</si>
  <si>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</si>
  <si>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</si>
  <si>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</si>
  <si>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</si>
  <si>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</si>
  <si>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</si>
  <si>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</si>
  <si>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</si>
  <si>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</si>
  <si>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</si>
  <si>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</si>
  <si>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</si>
  <si>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</si>
  <si>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</si>
  <si>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</si>
  <si>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</si>
  <si>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</si>
  <si>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</si>
  <si>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</si>
  <si>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</si>
  <si>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</si>
  <si>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</si>
  <si>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</si>
  <si>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</si>
  <si>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</si>
  <si>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</si>
  <si>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</si>
  <si>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</si>
  <si>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</si>
  <si>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</si>
  <si>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</si>
  <si>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</si>
  <si>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</si>
  <si>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</si>
  <si>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</si>
  <si>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</si>
  <si>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</si>
  <si>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</si>
  <si>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</si>
  <si>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</si>
  <si>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</si>
  <si>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</si>
  <si>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</si>
  <si>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</si>
  <si>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</si>
  <si>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</si>
  <si>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</si>
  <si>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</si>
  <si>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</si>
  <si>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</si>
  <si>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</si>
  <si>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</si>
  <si>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</si>
  <si>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</si>
  <si>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</si>
  <si>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</si>
  <si>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</si>
  <si>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</si>
  <si>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</si>
  <si>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</si>
  <si>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</si>
  <si>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</si>
  <si>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</si>
  <si>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</si>
  <si>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</si>
  <si>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</si>
  <si>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</si>
  <si>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</si>
  <si>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</si>
  <si>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</si>
  <si>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</si>
  <si>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</si>
  <si>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</si>
  <si>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</si>
  <si>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</si>
  <si>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</si>
  <si>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</si>
  <si>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</si>
  <si>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</si>
  <si>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</si>
  <si>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</si>
  <si>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</si>
  <si>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</si>
  <si>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</si>
  <si>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</si>
  <si>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</si>
  <si>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</si>
  <si>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</si>
  <si>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</si>
  <si>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</si>
  <si>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</si>
  <si>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</si>
  <si>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</si>
  <si>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</si>
  <si>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</si>
  <si>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</si>
  <si>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</si>
  <si>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</si>
  <si>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</si>
  <si>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</si>
  <si>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</si>
  <si>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</si>
  <si>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</si>
  <si>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</si>
  <si>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</si>
  <si>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</si>
  <si>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</si>
  <si>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</si>
  <si>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</si>
  <si>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</si>
  <si>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</si>
  <si>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</si>
  <si>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</si>
  <si>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</si>
  <si>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</si>
  <si>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</si>
  <si>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</si>
  <si>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</si>
  <si>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</si>
  <si>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</si>
  <si>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</si>
  <si>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</si>
  <si>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</si>
  <si>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</si>
  <si>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</si>
  <si>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</si>
  <si>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</si>
  <si>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</si>
  <si>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</si>
  <si>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</si>
  <si>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</si>
  <si>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</si>
  <si>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</si>
  <si>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</si>
  <si>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</si>
  <si>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</si>
  <si>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</si>
  <si>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</si>
  <si>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</si>
  <si>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</si>
  <si>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</si>
  <si>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</si>
  <si>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</si>
  <si>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</si>
  <si>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</si>
  <si>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</si>
  <si>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</si>
  <si>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</si>
  <si>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</si>
  <si>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</si>
  <si>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</si>
  <si>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</si>
  <si>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</si>
  <si>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</si>
  <si>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</si>
  <si>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</si>
  <si>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</si>
  <si>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</si>
  <si>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</si>
  <si>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</si>
  <si>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</si>
  <si>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</si>
  <si>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</si>
  <si>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</si>
  <si>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</si>
  <si>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</si>
  <si>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</si>
  <si>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</si>
  <si>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</si>
  <si>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</si>
  <si>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</si>
  <si>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</si>
  <si>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</si>
  <si>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</si>
  <si>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</si>
  <si>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</si>
  <si>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</si>
  <si>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</si>
  <si>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</si>
  <si>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</si>
  <si>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</si>
  <si>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</si>
  <si>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</si>
  <si>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</si>
  <si>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</si>
  <si>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</si>
  <si>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</si>
  <si>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</si>
  <si>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</si>
  <si>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</si>
  <si>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</si>
  <si>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</si>
  <si>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</si>
  <si>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</si>
  <si>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</si>
  <si>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</si>
  <si>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</si>
  <si>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</si>
  <si>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</si>
  <si>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</si>
  <si>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</si>
  <si>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</si>
  <si>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</si>
  <si>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</si>
  <si>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</si>
  <si>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</si>
  <si>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</si>
  <si>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</si>
  <si>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</si>
  <si>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</si>
  <si>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</si>
  <si>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</si>
  <si>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</si>
  <si>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</si>
  <si>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</si>
  <si>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</si>
  <si>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</si>
  <si>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</si>
  <si>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</si>
  <si>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</si>
  <si>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</si>
  <si>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</si>
  <si>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</si>
  <si>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</si>
  <si>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</si>
  <si>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</si>
  <si>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</si>
  <si>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</si>
  <si>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</si>
  <si>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</si>
  <si>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</si>
  <si>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</si>
  <si>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</si>
  <si>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</si>
  <si>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</si>
  <si>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</si>
  <si>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</si>
  <si>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</si>
  <si>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</si>
  <si>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</si>
  <si>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</si>
  <si>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</si>
  <si>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</si>
  <si>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</si>
  <si>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</si>
  <si>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</si>
  <si>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</si>
  <si>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</si>
  <si>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</si>
  <si>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</si>
  <si>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</si>
  <si>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</si>
  <si>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</si>
  <si>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</si>
  <si>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</si>
  <si>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</si>
  <si>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</si>
  <si>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</si>
  <si>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</si>
  <si>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</si>
  <si>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</si>
  <si>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</si>
  <si>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</si>
  <si>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</si>
  <si>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</si>
  <si>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</si>
  <si>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</si>
  <si>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</si>
  <si>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</si>
  <si>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</si>
  <si>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</si>
  <si>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</si>
  <si>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</si>
  <si>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</si>
  <si>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</si>
  <si>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</si>
  <si>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</si>
  <si>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</si>
  <si>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</si>
  <si>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</si>
  <si>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</si>
  <si>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</si>
  <si>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</si>
  <si>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</si>
  <si>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</si>
  <si>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</si>
  <si>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</si>
  <si>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</si>
  <si>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</si>
  <si>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</si>
  <si>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</si>
  <si>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</si>
  <si>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</si>
  <si>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</si>
  <si>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</si>
  <si>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</si>
  <si>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</si>
  <si>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</si>
  <si>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</si>
  <si>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</si>
  <si>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</si>
  <si>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</si>
  <si>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</si>
  <si>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</si>
  <si>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</si>
  <si>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</si>
  <si>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</si>
  <si>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</si>
  <si>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</si>
  <si>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</si>
  <si>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</si>
  <si>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</si>
  <si>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</si>
  <si>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</si>
  <si>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</si>
  <si>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</si>
  <si>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</si>
  <si>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</si>
  <si>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</si>
  <si>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</si>
  <si>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</si>
  <si>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</si>
  <si>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</si>
  <si>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</si>
  <si>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</si>
  <si>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</si>
  <si>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</si>
  <si>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</si>
  <si>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</si>
  <si>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</si>
  <si>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</si>
  <si>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</si>
  <si>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</si>
  <si>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</si>
  <si>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</si>
  <si>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</si>
  <si>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</si>
  <si>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</si>
  <si>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</si>
  <si>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</si>
  <si>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</si>
  <si>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</si>
  <si>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</si>
  <si>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</si>
  <si>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</si>
  <si>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</si>
  <si>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</si>
  <si>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</si>
  <si>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</si>
  <si>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</si>
  <si>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</si>
  <si>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</si>
  <si>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</si>
  <si>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</si>
  <si>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</si>
  <si>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</si>
  <si>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</si>
  <si>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</si>
  <si>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</si>
  <si>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</si>
  <si>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</si>
  <si>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</si>
  <si>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</si>
  <si>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</si>
  <si>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</si>
  <si>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</si>
  <si>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</si>
  <si>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</si>
  <si>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</si>
  <si>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</si>
  <si>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</si>
  <si>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</si>
  <si>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</si>
  <si>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</si>
  <si>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</si>
  <si>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</si>
  <si>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</si>
  <si>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</si>
  <si>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</si>
  <si>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</si>
  <si>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</si>
  <si>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</si>
  <si>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</si>
  <si>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</si>
  <si>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</si>
  <si>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</si>
  <si>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</si>
  <si>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</si>
  <si>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</si>
  <si>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</si>
  <si>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</si>
  <si>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</si>
  <si>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</si>
  <si>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</si>
  <si>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</si>
  <si>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</si>
  <si>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</si>
  <si>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</si>
  <si>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</si>
  <si>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</si>
  <si>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</si>
  <si>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</si>
  <si>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</si>
  <si>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</si>
  <si>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</si>
  <si>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</si>
  <si>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</si>
  <si>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</si>
  <si>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</si>
  <si>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</si>
  <si>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</si>
  <si>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</si>
  <si>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</si>
  <si>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</si>
  <si>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</si>
  <si>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</si>
  <si>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</si>
  <si>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</si>
  <si>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</si>
  <si>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</si>
  <si>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</si>
  <si>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</si>
  <si>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</si>
  <si>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</si>
  <si>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</si>
  <si>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</si>
  <si>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</si>
  <si>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</si>
  <si>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</si>
  <si>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</si>
  <si>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</si>
  <si>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</si>
  <si>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</si>
  <si>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</si>
  <si>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</si>
  <si>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</si>
  <si>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</si>
  <si>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</si>
  <si>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</si>
  <si>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</si>
  <si>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</si>
  <si>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</si>
  <si>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</si>
  <si>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</si>
  <si>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</si>
  <si>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</si>
  <si>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</si>
  <si>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</si>
  <si>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</si>
  <si>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</si>
  <si>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</si>
  <si>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</si>
  <si>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</si>
  <si>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</si>
  <si>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</si>
  <si>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</si>
  <si>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</si>
  <si>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</si>
  <si>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</si>
  <si>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</si>
  <si>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</si>
  <si>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</si>
  <si>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</si>
  <si>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</si>
  <si>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</si>
  <si>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</si>
  <si>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</si>
  <si>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</si>
  <si>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</si>
  <si>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</si>
  <si>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</si>
  <si>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</si>
  <si>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</si>
  <si>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</si>
  <si>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</si>
  <si>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</si>
  <si>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</si>
  <si>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</si>
  <si>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</si>
  <si>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</si>
  <si>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</si>
  <si>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</si>
  <si>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</si>
  <si>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</si>
  <si>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</si>
  <si>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</si>
  <si>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</si>
  <si>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</si>
  <si>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</si>
  <si>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</si>
  <si>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</si>
  <si>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</si>
  <si>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</si>
  <si>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</si>
  <si>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</si>
  <si>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</si>
  <si>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</si>
  <si>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</si>
  <si>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</si>
  <si>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</si>
  <si>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</si>
  <si>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</si>
  <si>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</si>
  <si>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</si>
  <si>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</si>
  <si>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</si>
  <si>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</si>
  <si>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</si>
  <si>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</si>
  <si>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</si>
  <si>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</si>
  <si>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</si>
  <si>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</si>
  <si>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</si>
  <si>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</si>
  <si>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</si>
  <si>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</si>
  <si>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</si>
  <si>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</si>
  <si>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</si>
  <si>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</si>
  <si>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</si>
  <si>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</si>
  <si>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</si>
  <si>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</si>
  <si>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</si>
  <si>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</si>
  <si>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</si>
  <si>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</si>
  <si>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</si>
  <si>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</si>
  <si>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</si>
  <si>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</si>
  <si>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</si>
  <si>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</si>
  <si>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</si>
  <si>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</si>
  <si>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</si>
  <si>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</si>
  <si>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</si>
  <si>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</si>
  <si>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</si>
  <si>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</si>
  <si>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</si>
  <si>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</si>
  <si>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</si>
  <si>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</si>
  <si>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</si>
  <si>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</si>
  <si>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</si>
  <si>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</si>
  <si>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</si>
  <si>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</si>
  <si>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</si>
  <si>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</si>
  <si>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</si>
  <si>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</si>
  <si>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</si>
  <si>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</si>
  <si>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</si>
  <si>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</si>
  <si>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</si>
  <si>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</si>
  <si>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</si>
  <si>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</si>
  <si>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</si>
  <si>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</si>
  <si>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</si>
  <si>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</si>
  <si>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</si>
  <si>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</si>
  <si>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</si>
  <si>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</si>
  <si>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</si>
  <si>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</si>
  <si>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</si>
  <si>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</si>
  <si>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</si>
  <si>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</si>
  <si>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</si>
  <si>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</si>
  <si>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</si>
  <si>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</si>
  <si>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</si>
  <si>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</si>
  <si>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</si>
  <si>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</si>
  <si>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</si>
  <si>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</si>
  <si>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</si>
  <si>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</si>
  <si>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</si>
  <si>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</si>
  <si>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</si>
  <si>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</si>
  <si>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</si>
  <si>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</si>
  <si>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</si>
  <si>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</si>
  <si>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</si>
  <si>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</si>
  <si>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</si>
  <si>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</si>
  <si>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</si>
  <si>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</si>
  <si>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</si>
  <si>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</si>
  <si>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</si>
  <si>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</si>
  <si>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</si>
  <si>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</si>
  <si>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</si>
  <si>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</si>
  <si>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</si>
  <si>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</si>
  <si>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</si>
  <si>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</si>
  <si>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</si>
  <si>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</si>
  <si>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</si>
  <si>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</si>
  <si>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</si>
  <si>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</si>
  <si>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</si>
  <si>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</si>
  <si>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</si>
  <si>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</si>
  <si>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</si>
  <si>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</si>
  <si>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</si>
  <si>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</si>
  <si>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</si>
  <si>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</si>
  <si>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</si>
  <si>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</si>
  <si>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</si>
  <si>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</si>
  <si>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</si>
  <si>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</si>
  <si>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</si>
  <si>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</si>
  <si>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</si>
  <si>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</si>
  <si>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</si>
  <si>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</si>
  <si>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</si>
  <si>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</si>
  <si>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</si>
  <si>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</si>
  <si>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</si>
  <si>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</si>
  <si>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</si>
  <si>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</si>
  <si>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</si>
  <si>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</si>
  <si>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</si>
  <si>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</si>
  <si>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</si>
  <si>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</si>
  <si>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</si>
  <si>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</si>
  <si>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</si>
  <si>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</si>
  <si>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</si>
  <si>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</si>
  <si>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</si>
  <si>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</si>
  <si>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</si>
  <si>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</si>
  <si>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</si>
  <si>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</si>
  <si>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</si>
  <si>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</si>
  <si>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</si>
  <si>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</si>
  <si>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</si>
  <si>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</si>
  <si>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</si>
  <si>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</si>
  <si>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</si>
  <si>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</si>
  <si>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</si>
  <si>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</si>
  <si>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</si>
  <si>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</si>
  <si>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</si>
  <si>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</si>
  <si>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</si>
  <si>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</si>
  <si>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</si>
  <si>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</si>
  <si>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</si>
  <si>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</si>
  <si>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</si>
  <si>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</si>
  <si>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</si>
  <si>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</si>
  <si>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</si>
  <si>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</si>
  <si>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</si>
  <si>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</si>
  <si>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</si>
  <si>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</si>
  <si>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</si>
  <si>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</si>
  <si>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</si>
  <si>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</si>
  <si>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</si>
  <si>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</si>
  <si>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</si>
  <si>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</si>
  <si>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</si>
  <si>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</si>
  <si>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</si>
  <si>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</si>
  <si>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</si>
  <si>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</si>
  <si>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</si>
  <si>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</si>
  <si>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</si>
  <si>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</si>
  <si>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</si>
  <si>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</si>
  <si>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</si>
  <si>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</si>
  <si>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</si>
  <si>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</si>
  <si>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</si>
  <si>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</si>
  <si>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</si>
  <si>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</si>
  <si>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</si>
  <si>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</si>
  <si>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</si>
  <si>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</si>
  <si>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</si>
  <si>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</si>
  <si>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</si>
  <si>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</si>
  <si>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</si>
  <si>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</si>
  <si>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</si>
  <si>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</si>
  <si>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</si>
  <si>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</si>
  <si>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</si>
  <si>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</si>
  <si>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</si>
  <si>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</si>
  <si>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</si>
  <si>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</si>
  <si>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</si>
  <si>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</si>
  <si>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</si>
  <si>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</si>
  <si>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</si>
  <si>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</si>
  <si>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</si>
  <si>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</si>
  <si>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</si>
  <si>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</si>
  <si>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</si>
  <si>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</si>
  <si>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</si>
  <si>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</si>
  <si>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</si>
  <si>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</si>
  <si>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</si>
  <si>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</si>
  <si>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</si>
  <si>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</si>
  <si>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</si>
  <si>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</si>
  <si>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</si>
  <si>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</si>
  <si>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</si>
  <si>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</si>
  <si>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</si>
  <si>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</si>
  <si>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</si>
  <si>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</si>
  <si>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</si>
  <si>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</si>
  <si>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</si>
  <si>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</si>
  <si>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</si>
  <si>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</si>
  <si>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</si>
  <si>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</si>
  <si>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</si>
  <si>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</si>
  <si>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</si>
  <si>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</si>
  <si>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</si>
  <si>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</si>
  <si>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</si>
  <si>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</si>
  <si>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</si>
  <si>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</si>
  <si>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</si>
  <si>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</si>
  <si>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</si>
  <si>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</si>
  <si>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</si>
  <si>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</si>
  <si>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</si>
  <si>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</si>
  <si>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</si>
  <si>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</si>
  <si>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</si>
  <si>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</si>
  <si>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</si>
  <si>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</si>
  <si>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</si>
  <si>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</si>
  <si>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</si>
  <si>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</si>
  <si>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</si>
  <si>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</si>
  <si>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</si>
  <si>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</si>
  <si>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</si>
  <si>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</si>
  <si>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</si>
  <si>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</si>
  <si>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</si>
  <si>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</si>
  <si>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</si>
  <si>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</si>
  <si>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</si>
  <si>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</si>
  <si>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</si>
  <si>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</si>
  <si>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</si>
  <si>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</si>
  <si>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</si>
  <si>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</si>
  <si>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</si>
  <si>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</si>
  <si>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</si>
  <si>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</si>
  <si>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</si>
  <si>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</si>
  <si>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</si>
  <si>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</si>
  <si>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</si>
  <si>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</si>
  <si>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</si>
  <si>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</si>
  <si>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</si>
  <si>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</si>
  <si>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</si>
  <si>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</si>
  <si>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</si>
  <si>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</si>
  <si>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</si>
  <si>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</si>
  <si>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</si>
  <si>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</si>
  <si>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</si>
  <si>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</si>
  <si>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</si>
  <si>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</si>
  <si>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</si>
  <si>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</si>
  <si>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</si>
  <si>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</si>
  <si>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</si>
  <si>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</si>
  <si>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</si>
  <si>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</si>
  <si>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</si>
  <si>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</si>
  <si>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</si>
  <si>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</si>
  <si>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</si>
  <si>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</si>
  <si>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</si>
  <si>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</si>
  <si>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</si>
  <si>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</si>
  <si>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</si>
  <si>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</si>
  <si>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</si>
  <si>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</si>
  <si>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</si>
  <si>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</si>
  <si>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</si>
  <si>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</si>
  <si>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</si>
  <si>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</si>
  <si>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</si>
  <si>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</si>
  <si>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</si>
  <si>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</si>
  <si>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</si>
  <si>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</si>
  <si>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</si>
  <si>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</si>
  <si>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</si>
  <si>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</si>
  <si>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</si>
  <si>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</si>
  <si>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</si>
  <si>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</si>
  <si>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</si>
  <si>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</si>
  <si>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</si>
  <si>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</si>
  <si>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</si>
  <si>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</si>
  <si>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</si>
  <si>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</si>
  <si>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</si>
  <si>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</si>
  <si>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</si>
  <si>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</si>
  <si>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</si>
  <si>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</si>
  <si>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</si>
  <si>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</si>
  <si>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</si>
  <si>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</si>
  <si>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</si>
  <si>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</si>
  <si>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</si>
  <si>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</si>
  <si>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</si>
  <si>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</si>
  <si>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</si>
  <si>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</si>
  <si>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</si>
  <si>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</si>
  <si>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</si>
  <si>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</si>
  <si>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</si>
  <si>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</si>
  <si>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</si>
  <si>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</si>
  <si>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</si>
  <si>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</si>
  <si>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</si>
  <si>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</si>
  <si>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</si>
  <si>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</si>
  <si>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</si>
  <si>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</si>
  <si>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</si>
  <si>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</si>
  <si>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</si>
  <si>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</si>
  <si>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</si>
  <si>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</si>
  <si>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</si>
  <si>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</si>
  <si>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</si>
  <si>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</si>
  <si>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</si>
  <si>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</si>
  <si>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</si>
  <si>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</si>
  <si>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</si>
  <si>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</si>
  <si>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</si>
  <si>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</si>
  <si>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</si>
  <si>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</si>
  <si>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</si>
  <si>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</si>
  <si>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</si>
  <si>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</si>
  <si>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</si>
  <si>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</si>
  <si>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</si>
  <si>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</si>
  <si>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</si>
  <si>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</si>
  <si>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</si>
  <si>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</si>
  <si>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</si>
  <si>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</si>
  <si>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</si>
  <si>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</si>
  <si>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</si>
  <si>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</si>
  <si>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</si>
  <si>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</si>
  <si>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</si>
  <si>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</si>
  <si>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</si>
  <si>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</si>
  <si>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</si>
  <si>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</si>
  <si>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</si>
  <si>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</si>
  <si>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</si>
  <si>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</si>
  <si>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</si>
  <si>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</si>
  <si>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</si>
  <si>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</si>
  <si>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</si>
  <si>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</si>
  <si>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</si>
  <si>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</si>
  <si>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</si>
  <si>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</si>
  <si>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</si>
  <si>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</si>
  <si>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</si>
  <si>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</si>
  <si>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</si>
  <si>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</si>
  <si>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</si>
  <si>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</si>
  <si>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</si>
  <si>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</si>
  <si>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</si>
  <si>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</si>
  <si>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</si>
  <si>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</si>
  <si>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</si>
  <si>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</si>
  <si>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</si>
  <si>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</si>
  <si>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</si>
  <si>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</si>
  <si>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</si>
  <si>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</si>
  <si>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</si>
  <si>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</si>
  <si>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</si>
  <si>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</si>
  <si>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</si>
  <si>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</si>
  <si>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</si>
  <si>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</si>
  <si>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</si>
  <si>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</si>
  <si>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</si>
  <si>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</si>
  <si>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</si>
  <si>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</si>
  <si>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</si>
  <si>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</si>
  <si>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</si>
  <si>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</si>
  <si>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</si>
  <si>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</si>
  <si>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</si>
  <si>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</si>
  <si>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</si>
  <si>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</si>
  <si>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</si>
  <si>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</si>
  <si>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</si>
  <si>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</si>
  <si>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</si>
  <si>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</si>
  <si>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</si>
  <si>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</si>
  <si>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</si>
  <si>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</si>
  <si>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</si>
  <si>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</si>
  <si>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</si>
  <si>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</si>
  <si>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</si>
  <si>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</si>
  <si>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</si>
  <si>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</si>
  <si>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</si>
  <si>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</si>
  <si>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</si>
  <si>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</si>
  <si>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</si>
  <si>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</si>
  <si>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</si>
  <si>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</si>
  <si>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</si>
  <si>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</si>
  <si>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</si>
  <si>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</si>
  <si>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</si>
  <si>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</si>
  <si>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</si>
  <si>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</si>
  <si>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</si>
  <si>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</si>
  <si>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</si>
  <si>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</si>
  <si>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</si>
  <si>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</si>
  <si>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</si>
  <si>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</si>
  <si>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</si>
  <si>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</si>
  <si>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</si>
  <si>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</si>
  <si>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</si>
  <si>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</si>
  <si>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</si>
  <si>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</si>
  <si>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</si>
  <si>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</si>
  <si>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</si>
  <si>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</si>
  <si>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</si>
  <si>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</si>
  <si>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</si>
  <si>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</si>
  <si>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</si>
  <si>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</si>
  <si>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</si>
  <si>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</si>
  <si>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</si>
  <si>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</si>
  <si>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</si>
  <si>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</si>
  <si>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</si>
  <si>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</si>
  <si>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</si>
  <si>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</si>
  <si>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</si>
  <si>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</si>
  <si>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</si>
  <si>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</si>
  <si>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</si>
  <si>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</si>
  <si>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</si>
  <si>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</si>
  <si>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</si>
  <si>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</si>
  <si>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</si>
  <si>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</si>
  <si>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</si>
  <si>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</si>
  <si>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</si>
  <si>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</si>
  <si>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</si>
  <si>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</si>
  <si>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</si>
  <si>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</si>
  <si>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</si>
  <si>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</si>
  <si>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</si>
  <si>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</si>
  <si>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</si>
  <si>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</si>
  <si>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</si>
  <si>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</si>
  <si>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</si>
  <si>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</si>
  <si>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</si>
  <si>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</si>
  <si>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</si>
  <si>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</si>
  <si>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</si>
  <si>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</si>
  <si>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</si>
  <si>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</si>
  <si>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</si>
  <si>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</si>
  <si>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</si>
  <si>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</si>
  <si>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</si>
  <si>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</si>
  <si>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</si>
  <si>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</si>
  <si>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</si>
  <si>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</si>
  <si>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</si>
  <si>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</si>
  <si>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</si>
  <si>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</si>
  <si>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</si>
  <si>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</si>
  <si>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</si>
  <si>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</si>
  <si>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</si>
  <si>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</si>
  <si>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</si>
  <si>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</si>
  <si>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</si>
  <si>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</si>
  <si>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</si>
  <si>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</si>
  <si>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</si>
  <si>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</si>
  <si>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</si>
  <si>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</si>
  <si>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</si>
  <si>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</si>
  <si>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</si>
  <si>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</si>
  <si>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</si>
  <si>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</si>
  <si>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</si>
  <si>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</si>
  <si>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</si>
  <si>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</si>
  <si>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</si>
  <si>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</si>
  <si>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</si>
  <si>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</si>
  <si>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</si>
  <si>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</si>
  <si>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</si>
  <si>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</si>
  <si>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</si>
  <si>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</si>
  <si>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</si>
  <si>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</si>
  <si>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</si>
  <si>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</si>
  <si>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</si>
  <si>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</si>
  <si>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</si>
  <si>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</si>
  <si>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</si>
  <si>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</si>
  <si>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</si>
  <si>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</si>
  <si>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</si>
  <si>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</si>
  <si>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</si>
  <si>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</si>
  <si>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</si>
  <si>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</si>
  <si>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</si>
  <si>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</si>
  <si>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</si>
  <si>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</si>
  <si>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</si>
  <si>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</si>
  <si>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</si>
  <si>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</si>
  <si>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</si>
  <si>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</si>
  <si>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</si>
  <si>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</si>
  <si>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</si>
  <si>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</si>
  <si>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</si>
  <si>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</si>
  <si>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</si>
  <si>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</si>
  <si>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</si>
  <si>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</si>
  <si>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</si>
  <si>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</si>
  <si>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</si>
  <si>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</si>
  <si>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</si>
  <si>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</si>
  <si>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</si>
  <si>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</si>
  <si>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</si>
  <si>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</si>
  <si>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</si>
  <si>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</si>
  <si>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</si>
  <si>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</si>
  <si>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</si>
  <si>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</si>
  <si>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</si>
  <si>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</si>
  <si>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</si>
  <si>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</si>
  <si>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</si>
  <si>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</si>
  <si>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</si>
  <si>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</si>
  <si>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</si>
  <si>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</si>
  <si>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</si>
  <si>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</si>
  <si>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</si>
  <si>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</si>
  <si>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</si>
  <si>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</si>
  <si>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</si>
  <si>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</si>
  <si>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</si>
  <si>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</si>
  <si>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</si>
  <si>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</si>
  <si>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</si>
  <si>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</si>
  <si>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</si>
  <si>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</si>
  <si>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</si>
  <si>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</si>
  <si>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</si>
  <si>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</si>
  <si>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</si>
  <si>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</si>
  <si>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</si>
  <si>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</si>
  <si>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</si>
  <si>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</si>
  <si>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</si>
  <si>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</si>
  <si>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</si>
  <si>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</si>
  <si>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</si>
  <si>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</si>
  <si>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</si>
  <si>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</si>
  <si>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</si>
  <si>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</si>
  <si>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</si>
  <si>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</si>
  <si>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</si>
  <si>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</si>
  <si>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</si>
  <si>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</si>
  <si>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</si>
  <si>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</si>
  <si>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</si>
  <si>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</si>
  <si>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</si>
  <si>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</si>
  <si>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</si>
  <si>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</si>
  <si>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</si>
  <si>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</si>
  <si>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</si>
  <si>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</si>
  <si>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</si>
  <si>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</si>
  <si>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</si>
  <si>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</si>
  <si>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</si>
  <si>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</si>
  <si>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</si>
  <si>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</si>
  <si>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</si>
  <si>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</si>
  <si>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</si>
  <si>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</si>
  <si>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</si>
  <si>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</si>
  <si>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</si>
  <si>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</si>
  <si>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</si>
  <si>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</si>
  <si>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</si>
  <si>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</si>
  <si>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</si>
  <si>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</si>
  <si>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</si>
  <si>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</si>
  <si>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</si>
  <si>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</si>
  <si>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</si>
  <si>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</si>
  <si>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</si>
  <si>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</si>
  <si>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</si>
  <si>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</si>
  <si>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</si>
  <si>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</si>
  <si>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</si>
  <si>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</si>
  <si>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</si>
  <si>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</si>
  <si>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</si>
  <si>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</si>
  <si>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</si>
  <si>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</si>
  <si>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</si>
  <si>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</si>
  <si>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</si>
  <si>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</si>
  <si>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</si>
  <si>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</si>
  <si>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</si>
  <si>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</si>
  <si>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</si>
  <si>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</si>
  <si>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</si>
  <si>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</si>
  <si>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</si>
  <si>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</si>
  <si>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</si>
  <si>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</si>
  <si>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</si>
  <si>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</si>
  <si>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</si>
  <si>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</si>
  <si>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</si>
  <si>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</si>
  <si>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</si>
  <si>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</si>
  <si>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</si>
  <si>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</si>
  <si>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</si>
  <si>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</si>
  <si>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</si>
  <si>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</si>
  <si>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</si>
  <si>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</si>
  <si>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</si>
  <si>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</si>
  <si>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</si>
  <si>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</si>
  <si>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</si>
  <si>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</si>
  <si>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</si>
  <si>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</si>
  <si>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</si>
  <si>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</si>
  <si>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</si>
  <si>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</si>
  <si>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</si>
  <si>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</si>
  <si>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</si>
  <si>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</si>
  <si>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</si>
  <si>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</si>
  <si>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</si>
  <si>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</si>
  <si>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</si>
  <si>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</si>
  <si>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</si>
  <si>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</si>
  <si>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</si>
  <si>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</si>
  <si>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</si>
  <si>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</si>
  <si>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</si>
  <si>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</si>
  <si>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</si>
  <si>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</si>
  <si>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</si>
  <si>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</si>
  <si>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</si>
  <si>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</si>
  <si>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</si>
  <si>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</si>
  <si>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</si>
  <si>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</si>
  <si>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</si>
  <si>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</si>
  <si>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</si>
  <si>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</si>
  <si>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</si>
  <si>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</si>
  <si>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</si>
  <si>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</si>
  <si>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</si>
  <si>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</si>
  <si>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</si>
  <si>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</si>
  <si>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</si>
  <si>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</si>
  <si>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</si>
  <si>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</si>
  <si>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</si>
  <si>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</si>
  <si>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</si>
  <si>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</si>
  <si>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</si>
  <si>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</si>
  <si>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</si>
  <si>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</si>
  <si>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</si>
  <si>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</si>
  <si>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</si>
  <si>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</si>
  <si>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</si>
  <si>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</si>
  <si>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</si>
  <si>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</si>
  <si>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</si>
  <si>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</si>
  <si>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</si>
  <si>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</si>
  <si>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</si>
  <si>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</si>
  <si>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</si>
  <si>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</si>
  <si>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</si>
  <si>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</si>
  <si>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</si>
  <si>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</si>
  <si>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</si>
  <si>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</si>
  <si>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</si>
  <si>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</si>
  <si>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</si>
  <si>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</si>
  <si>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</si>
  <si>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</si>
  <si>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</si>
  <si>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</si>
  <si>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</si>
  <si>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</si>
  <si>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</si>
  <si>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</si>
  <si>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</si>
  <si>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</si>
  <si>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</si>
  <si>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</si>
  <si>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</si>
  <si>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</si>
  <si>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</si>
  <si>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</si>
  <si>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</si>
  <si>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</si>
  <si>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</si>
  <si>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</si>
  <si>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</si>
  <si>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</si>
  <si>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</si>
  <si>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</si>
  <si>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</si>
  <si>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</si>
  <si>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</si>
  <si>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</si>
  <si>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</si>
  <si>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</si>
  <si>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</si>
  <si>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</si>
  <si>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</si>
  <si>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</si>
  <si>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</si>
  <si>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</si>
  <si>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</si>
  <si>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</si>
  <si>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</si>
  <si>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</si>
  <si>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</si>
  <si>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</si>
  <si>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</si>
  <si>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</si>
  <si>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</si>
  <si>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</si>
  <si>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</si>
  <si>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</si>
  <si>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</si>
  <si>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</si>
  <si>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</si>
  <si>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</si>
  <si>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</si>
  <si>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</si>
  <si>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</si>
  <si>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</si>
  <si>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</si>
  <si>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</si>
  <si>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</si>
  <si>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</si>
  <si>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</si>
  <si>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</si>
  <si>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</si>
  <si>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</si>
  <si>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</si>
  <si>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</si>
  <si>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</si>
  <si>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</si>
  <si>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</si>
  <si>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</si>
  <si>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</si>
  <si>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</si>
  <si>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</si>
  <si>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</si>
  <si>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</si>
  <si>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</si>
  <si>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</si>
  <si>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</si>
  <si>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</si>
  <si>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</si>
  <si>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</si>
  <si>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</si>
  <si>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</si>
  <si>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</si>
  <si>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</si>
  <si>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</si>
  <si>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</si>
  <si>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</si>
  <si>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</si>
  <si>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</si>
  <si>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</si>
  <si>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</si>
  <si>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</si>
  <si>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</si>
  <si>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</si>
  <si>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</si>
  <si>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</si>
  <si>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</si>
  <si>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</si>
  <si>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</si>
  <si>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</si>
  <si>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</si>
  <si>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</si>
  <si>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</si>
  <si>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</si>
  <si>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</si>
  <si>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</si>
  <si>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</si>
  <si>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</si>
  <si>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</si>
  <si>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</si>
  <si>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</si>
  <si>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</si>
  <si>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</si>
  <si>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</si>
  <si>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</si>
  <si>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</si>
  <si>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</si>
  <si>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</si>
  <si>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</si>
  <si>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</si>
  <si>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</si>
  <si>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</si>
  <si>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</si>
  <si>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</si>
  <si>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</si>
  <si>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</si>
  <si>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</si>
  <si>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</si>
  <si>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</si>
  <si>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</si>
  <si>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</si>
  <si>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</si>
  <si>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</si>
  <si>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</si>
  <si>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</si>
  <si>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</si>
  <si>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</si>
  <si>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</si>
  <si>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</si>
  <si>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</si>
  <si>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</si>
  <si>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</si>
  <si>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</si>
  <si>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</si>
  <si>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</si>
  <si>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</si>
  <si>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</si>
  <si>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</si>
  <si>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</si>
  <si>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</si>
  <si>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</si>
  <si>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</si>
  <si>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</si>
  <si>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</si>
  <si>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</si>
  <si>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</si>
  <si>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</si>
  <si>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</si>
  <si>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</si>
  <si>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</si>
  <si>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</si>
  <si>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</si>
  <si>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</si>
  <si>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</si>
  <si>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</si>
  <si>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</si>
  <si>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</si>
  <si>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</si>
  <si>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</si>
  <si>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</si>
  <si>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</si>
  <si>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</si>
  <si>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</si>
  <si>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</si>
  <si>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</si>
  <si>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</si>
  <si>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</si>
  <si>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</si>
  <si>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</si>
  <si>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</si>
  <si>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</si>
  <si>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</si>
  <si>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</si>
  <si>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</si>
  <si>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</si>
  <si>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</si>
  <si>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</si>
  <si>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</si>
  <si>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</si>
  <si>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</si>
  <si>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</si>
  <si>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</si>
  <si>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</si>
  <si>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</si>
  <si>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</si>
  <si>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</si>
  <si>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</si>
  <si>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</si>
  <si>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</si>
  <si>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</si>
  <si>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</si>
  <si>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</si>
  <si>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</si>
  <si>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</si>
  <si>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</si>
  <si>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</si>
  <si>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</si>
  <si>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</si>
  <si>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</si>
  <si>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</si>
  <si>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</si>
  <si>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</si>
  <si>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</si>
  <si>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</si>
  <si>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</si>
  <si>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</si>
  <si>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</si>
  <si>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</si>
  <si>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</si>
  <si>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</si>
  <si>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</si>
  <si>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</si>
  <si>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</si>
  <si>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</si>
  <si>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</si>
  <si>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</si>
  <si>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</si>
  <si>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</si>
  <si>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</si>
  <si>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</si>
  <si>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</si>
  <si>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</si>
  <si>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</si>
  <si>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</si>
  <si>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</si>
  <si>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</si>
  <si>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</si>
  <si>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</si>
  <si>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</si>
  <si>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</si>
  <si>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</si>
  <si>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</si>
  <si>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</si>
  <si>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</si>
  <si>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</si>
  <si>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</si>
  <si>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</si>
  <si>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</si>
  <si>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</si>
  <si>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</si>
  <si>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</si>
  <si>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</si>
  <si>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</si>
  <si>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</si>
  <si>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</si>
  <si>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</si>
  <si>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</si>
  <si>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</si>
  <si>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</si>
  <si>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</si>
  <si>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</si>
  <si>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</si>
  <si>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</si>
  <si>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</si>
  <si>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</si>
  <si>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</si>
  <si>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</si>
  <si>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</si>
  <si>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</si>
  <si>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</si>
  <si>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</si>
  <si>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</si>
  <si>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</si>
  <si>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</si>
  <si>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</si>
  <si>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</si>
  <si>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</si>
  <si>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</si>
  <si>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</si>
  <si>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</si>
  <si>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</si>
  <si>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</si>
  <si>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</si>
  <si>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</si>
  <si>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</si>
  <si>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</si>
  <si>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</si>
  <si>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</si>
  <si>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</si>
  <si>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</si>
  <si>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</si>
  <si>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</si>
  <si>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</si>
  <si>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</si>
  <si>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</si>
  <si>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</si>
  <si>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</si>
  <si>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</si>
  <si>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</si>
  <si>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</si>
  <si>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</si>
  <si>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</si>
  <si>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</si>
  <si>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</si>
  <si>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</si>
  <si>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</si>
  <si>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</si>
  <si>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</si>
  <si>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</si>
  <si>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</si>
  <si>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</si>
  <si>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</si>
  <si>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</si>
  <si>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</si>
  <si>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</si>
  <si>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</si>
  <si>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</si>
  <si>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</si>
  <si>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</si>
  <si>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</si>
  <si>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</si>
  <si>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</si>
  <si>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</si>
  <si>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</si>
  <si>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</si>
  <si>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</si>
  <si>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</si>
  <si>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</si>
  <si>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</si>
  <si>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</si>
  <si>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</si>
  <si>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</si>
  <si>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</si>
  <si>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</si>
  <si>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</si>
  <si>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</si>
  <si>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</si>
  <si>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</si>
  <si>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</si>
  <si>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</si>
  <si>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</si>
  <si>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</si>
  <si>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</si>
  <si>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</si>
  <si>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</si>
  <si>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</si>
  <si>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</si>
  <si>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</si>
  <si>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</si>
  <si>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</si>
  <si>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</si>
  <si>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</si>
  <si>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</si>
  <si>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</si>
  <si>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</si>
  <si>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</si>
  <si>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</si>
  <si>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</si>
  <si>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</si>
  <si>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</si>
  <si>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</si>
  <si>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</si>
  <si>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</si>
  <si>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</si>
  <si>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</si>
  <si>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</si>
  <si>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</si>
  <si>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</si>
  <si>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</si>
  <si>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</si>
  <si>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</si>
  <si>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</si>
  <si>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</si>
  <si>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</si>
  <si>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</si>
  <si>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</si>
  <si>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</si>
  <si>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</si>
  <si>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</si>
  <si>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</si>
  <si>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</si>
  <si>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</si>
  <si>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</si>
  <si>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</si>
  <si>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</si>
  <si>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</si>
  <si>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</si>
  <si>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</si>
  <si>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</si>
  <si>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</si>
  <si>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</si>
  <si>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</si>
  <si>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</si>
  <si>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</si>
  <si>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</si>
  <si>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</si>
  <si>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</si>
  <si>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</si>
  <si>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</si>
  <si>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</si>
  <si>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</si>
  <si>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</si>
  <si>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</si>
  <si>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</si>
  <si>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</si>
  <si>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</si>
  <si>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</si>
  <si>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</si>
  <si>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</si>
  <si>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</si>
  <si>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</si>
  <si>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</si>
  <si>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</si>
  <si>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</si>
  <si>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</si>
  <si>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</si>
  <si>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</si>
  <si>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</si>
  <si>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</si>
  <si>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</si>
  <si>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</si>
  <si>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</si>
  <si>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</si>
  <si>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</si>
  <si>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</si>
  <si>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</si>
  <si>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</si>
  <si>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</si>
  <si>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</si>
  <si>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</si>
  <si>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</si>
  <si>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</si>
  <si>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</si>
  <si>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</si>
  <si>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</si>
  <si>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</si>
  <si>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</si>
  <si>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</si>
  <si>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</si>
  <si>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</si>
  <si>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</si>
  <si>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</si>
  <si>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</si>
  <si>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</si>
  <si>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</si>
  <si>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</si>
  <si>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</si>
  <si>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</si>
  <si>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</si>
  <si>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</si>
  <si>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</si>
  <si>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</si>
  <si>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</si>
  <si>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</si>
  <si>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</si>
  <si>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</si>
  <si>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</si>
  <si>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</si>
  <si>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</si>
  <si>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</si>
  <si>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</si>
  <si>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</si>
  <si>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</si>
  <si>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</si>
  <si>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</si>
  <si>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</si>
  <si>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</si>
  <si>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</si>
  <si>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</si>
  <si>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</si>
  <si>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</si>
  <si>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</si>
  <si>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</si>
  <si>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</si>
  <si>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</si>
  <si>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</si>
  <si>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</si>
  <si>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</si>
  <si>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</si>
  <si>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</si>
  <si>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</si>
  <si>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</si>
  <si>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</si>
  <si>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</si>
  <si>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</si>
  <si>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</si>
  <si>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</si>
  <si>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</si>
  <si>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</si>
  <si>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</si>
  <si>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</si>
  <si>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</si>
  <si>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</si>
  <si>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</si>
  <si>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</si>
  <si>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</si>
  <si>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</si>
  <si>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</si>
  <si>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</si>
  <si>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</si>
  <si>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</si>
  <si>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</si>
  <si>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</si>
  <si>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</si>
  <si>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</si>
  <si>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</si>
  <si>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</si>
  <si>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</si>
  <si>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</si>
  <si>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</si>
  <si>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</si>
  <si>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</si>
  <si>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</si>
  <si>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</si>
  <si>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</si>
  <si>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</si>
  <si>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</si>
  <si>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</si>
  <si>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</si>
  <si>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</si>
  <si>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</si>
  <si>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</si>
  <si>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</si>
  <si>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</si>
  <si>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</si>
  <si>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</si>
  <si>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</si>
  <si>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</si>
  <si>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</si>
  <si>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</si>
  <si>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</si>
  <si>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</si>
  <si>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</si>
  <si>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</si>
  <si>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</si>
  <si>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</si>
  <si>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</si>
  <si>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</si>
  <si>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</si>
  <si>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</si>
  <si>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</si>
  <si>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</si>
  <si>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</si>
  <si>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</si>
  <si>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</si>
  <si>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</si>
  <si>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</si>
  <si>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</si>
  <si>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</si>
  <si>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</si>
  <si>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</si>
  <si>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</si>
  <si>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</si>
  <si>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</si>
  <si>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</si>
  <si>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</si>
  <si>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</si>
  <si>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</si>
  <si>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</si>
  <si>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</si>
  <si>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</si>
  <si>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</si>
  <si>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</si>
  <si>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</si>
  <si>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</si>
  <si>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</si>
  <si>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</si>
  <si>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</si>
  <si>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</si>
  <si>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</si>
  <si>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</si>
  <si>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</si>
  <si>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</si>
  <si>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</si>
  <si>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</si>
  <si>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</si>
  <si>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</si>
  <si>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</si>
  <si>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</si>
  <si>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</si>
  <si>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</si>
  <si>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</si>
  <si>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</si>
  <si>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</si>
  <si>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</si>
  <si>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</si>
  <si>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</si>
  <si>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</si>
  <si>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</si>
  <si>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</si>
  <si>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</si>
  <si>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</si>
  <si>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</si>
  <si>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</si>
  <si>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</si>
  <si>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</si>
  <si>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</si>
  <si>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</si>
  <si>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</si>
  <si>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</si>
  <si>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</si>
  <si>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</si>
  <si>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</si>
  <si>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</si>
  <si>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</si>
  <si>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</si>
  <si>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</si>
  <si>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</si>
  <si>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</si>
  <si>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</si>
  <si>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</si>
  <si>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</si>
  <si>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</si>
  <si>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</si>
  <si>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</si>
  <si>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</si>
  <si>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</si>
  <si>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</si>
  <si>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</si>
  <si>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</si>
  <si>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</si>
  <si>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</si>
  <si>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</si>
  <si>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</si>
  <si>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</si>
  <si>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</si>
  <si>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</si>
  <si>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</si>
  <si>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</si>
  <si>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</si>
  <si>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</si>
  <si>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</si>
  <si>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</si>
  <si>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</si>
  <si>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</si>
  <si>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</si>
  <si>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</si>
  <si>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</si>
  <si>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</si>
  <si>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</si>
  <si>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</si>
  <si>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</si>
  <si>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</si>
  <si>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</si>
  <si>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</si>
  <si>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</si>
  <si>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</si>
  <si>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</si>
  <si>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</si>
  <si>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</si>
  <si>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</si>
  <si>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</si>
  <si>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</si>
  <si>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</si>
  <si>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</si>
  <si>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</si>
  <si>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</si>
  <si>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</si>
  <si>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</si>
  <si>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</si>
  <si>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</si>
  <si>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</si>
  <si>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</si>
  <si>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</si>
  <si>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</si>
  <si>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</si>
  <si>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</si>
  <si>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</si>
  <si>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</si>
  <si>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</si>
  <si>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</si>
  <si>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</si>
  <si>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</si>
  <si>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</si>
  <si>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</si>
  <si>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</si>
  <si>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</si>
  <si>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</si>
  <si>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</si>
  <si>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</si>
  <si>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</si>
  <si>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</si>
  <si>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</si>
  <si>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</si>
  <si>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</si>
  <si>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</si>
  <si>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</si>
  <si>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</si>
  <si>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</si>
  <si>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</si>
  <si>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</si>
  <si>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</si>
  <si>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</si>
  <si>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</si>
  <si>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</si>
  <si>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</si>
  <si>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</si>
  <si>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</si>
  <si>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</si>
  <si>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</si>
  <si>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</si>
  <si>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</si>
  <si>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</si>
  <si>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</si>
  <si>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</si>
  <si>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</si>
  <si>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</si>
  <si>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</si>
  <si>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</si>
  <si>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</si>
  <si>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</si>
  <si>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</si>
  <si>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</si>
  <si>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</si>
  <si>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</si>
  <si>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</si>
  <si>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</si>
  <si>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</si>
  <si>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</si>
  <si>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</si>
  <si>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</si>
  <si>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</si>
  <si>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</si>
  <si>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</si>
  <si>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</si>
  <si>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</si>
  <si>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</si>
  <si>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</si>
  <si>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</si>
  <si>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</si>
  <si>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</si>
  <si>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</si>
  <si>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</si>
  <si>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</si>
  <si>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</si>
  <si>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</si>
  <si>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</si>
  <si>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</si>
  <si>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</si>
  <si>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</si>
  <si>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</si>
  <si>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</si>
  <si>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</si>
  <si>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</si>
  <si>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</si>
  <si>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</si>
  <si>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</si>
  <si>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</si>
  <si>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</si>
  <si>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</si>
  <si>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</si>
  <si>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</si>
  <si>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</si>
  <si>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</si>
  <si>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</si>
  <si>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</si>
  <si>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</si>
  <si>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</si>
  <si>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</si>
  <si>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</si>
  <si>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</si>
  <si>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</si>
  <si>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</si>
  <si>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</si>
  <si>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</si>
  <si>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</si>
  <si>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</si>
  <si>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</si>
  <si>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</si>
  <si>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</si>
  <si>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</si>
  <si>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</si>
  <si>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</si>
  <si>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</si>
  <si>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</si>
  <si>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</si>
  <si>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</si>
  <si>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</si>
  <si>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</si>
  <si>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</si>
  <si>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</si>
  <si>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</si>
  <si>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</si>
  <si>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</si>
  <si>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</si>
  <si>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</si>
  <si>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</si>
  <si>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</si>
  <si>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</si>
  <si>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</si>
  <si>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</si>
  <si>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</si>
  <si>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</si>
  <si>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</si>
  <si>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</si>
  <si>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</si>
  <si>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</si>
  <si>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</si>
  <si>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</si>
  <si>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</si>
  <si>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</si>
  <si>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</si>
  <si>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</si>
  <si>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</si>
  <si>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</si>
  <si>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</si>
  <si>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</si>
  <si>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</si>
  <si>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</si>
  <si>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</si>
  <si>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</si>
  <si>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</si>
  <si>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</si>
  <si>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</si>
  <si>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</si>
  <si>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</si>
  <si>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</si>
  <si>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</si>
  <si>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</si>
  <si>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</si>
  <si>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</si>
  <si>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</si>
  <si>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</si>
  <si>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</si>
  <si>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</si>
  <si>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</si>
  <si>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</si>
  <si>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</si>
  <si>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</si>
  <si>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</si>
  <si>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</si>
  <si>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</si>
  <si>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</si>
  <si>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</si>
  <si>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</si>
  <si>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</si>
  <si>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</si>
  <si>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</si>
  <si>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</si>
  <si>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</si>
  <si>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</si>
  <si>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</si>
  <si>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</si>
  <si>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</si>
  <si>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</si>
  <si>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</si>
  <si>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</si>
  <si>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</si>
  <si>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</si>
  <si>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</si>
  <si>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</si>
  <si>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</si>
  <si>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</si>
  <si>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</si>
  <si>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</si>
  <si>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</si>
  <si>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</si>
  <si>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</si>
  <si>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</si>
  <si>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</si>
  <si>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</si>
  <si>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</si>
  <si>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</si>
  <si>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</si>
  <si>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</si>
  <si>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</si>
  <si>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</si>
  <si>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</si>
  <si>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</si>
  <si>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</si>
  <si>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</si>
  <si>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</si>
  <si>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</si>
  <si>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</si>
  <si>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</si>
  <si>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</si>
  <si>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</si>
  <si>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</si>
  <si>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</si>
  <si>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</si>
  <si>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</si>
  <si>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</si>
  <si>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</si>
  <si>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</si>
  <si>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</si>
  <si>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</si>
  <si>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</si>
  <si>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</si>
  <si>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</si>
  <si>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</si>
  <si>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</si>
  <si>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</si>
  <si>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</si>
  <si>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</si>
  <si>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</si>
  <si>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</si>
  <si>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</si>
  <si>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</si>
  <si>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</si>
  <si>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</si>
  <si>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</si>
  <si>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</si>
  <si>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</si>
  <si>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</si>
  <si>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</si>
  <si>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</si>
  <si>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</si>
  <si>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</si>
  <si>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</si>
  <si>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</si>
  <si>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</si>
  <si>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</si>
  <si>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</si>
  <si>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</si>
  <si>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</si>
  <si>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</si>
  <si>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</si>
  <si>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</si>
  <si>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</si>
  <si>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</si>
  <si>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</si>
  <si>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</si>
  <si>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</si>
  <si>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</si>
  <si>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</si>
  <si>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</si>
  <si>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</si>
  <si>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</si>
  <si>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</si>
  <si>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</si>
  <si>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</si>
  <si>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</si>
  <si>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</si>
  <si>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</si>
  <si>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</si>
  <si>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</si>
  <si>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</si>
  <si>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</si>
  <si>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</si>
  <si>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</si>
  <si>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</si>
  <si>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</si>
  <si>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</si>
  <si>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</si>
  <si>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</si>
  <si>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</si>
  <si>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</si>
  <si>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</si>
  <si>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</si>
  <si>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</si>
  <si>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</si>
  <si>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</si>
  <si>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</si>
  <si>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</si>
  <si>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</si>
  <si>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</si>
  <si>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</si>
  <si>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</si>
  <si>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</si>
  <si>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</si>
  <si>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</si>
  <si>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</si>
  <si>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</si>
  <si>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</si>
  <si>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</si>
  <si>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</si>
  <si>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</si>
  <si>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</si>
  <si>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</si>
  <si>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</si>
  <si>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</si>
  <si>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</si>
  <si>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</si>
  <si>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</si>
  <si>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</si>
  <si>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</si>
  <si>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</si>
  <si>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</si>
  <si>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</si>
  <si>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</si>
  <si>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</si>
  <si>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</si>
  <si>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</si>
  <si>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</si>
  <si>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</si>
  <si>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</si>
  <si>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</si>
  <si>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</si>
  <si>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</si>
  <si>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</si>
  <si>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</si>
  <si>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</si>
  <si>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</si>
  <si>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</si>
  <si>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</si>
  <si>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</si>
  <si>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</si>
  <si>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</si>
  <si>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</si>
  <si>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</si>
  <si>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</si>
  <si>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</si>
  <si>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</si>
  <si>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</si>
  <si>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</si>
  <si>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</si>
  <si>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</si>
  <si>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</si>
  <si>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</si>
  <si>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</si>
  <si>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</si>
  <si>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</si>
  <si>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</si>
  <si>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</si>
  <si>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</si>
  <si>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</si>
  <si>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</si>
  <si>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</si>
  <si>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</si>
  <si>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</si>
  <si>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</si>
  <si>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</si>
  <si>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</si>
  <si>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</si>
  <si>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</si>
  <si>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</si>
  <si>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</si>
  <si>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</si>
  <si>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</si>
  <si>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</si>
  <si>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</si>
  <si>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</si>
  <si>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</si>
  <si>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</si>
  <si>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</si>
  <si>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</si>
  <si>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</si>
  <si>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</si>
  <si>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</si>
  <si>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</si>
  <si>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</si>
  <si>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</si>
  <si>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</si>
  <si>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</si>
  <si>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</si>
  <si>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</si>
  <si>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</si>
  <si>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</si>
  <si>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</si>
  <si>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</si>
  <si>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</si>
  <si>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</si>
  <si>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</si>
  <si>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</si>
  <si>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</si>
  <si>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</si>
  <si>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</si>
  <si>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</si>
  <si>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</si>
  <si>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</si>
  <si>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</si>
  <si>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</si>
  <si>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</si>
  <si>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</si>
  <si>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</si>
  <si>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</si>
  <si>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</si>
  <si>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</si>
  <si>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</si>
  <si>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</si>
  <si>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</si>
  <si>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</si>
  <si>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</si>
  <si>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</si>
  <si>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</si>
  <si>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</si>
  <si>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</si>
  <si>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</si>
  <si>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</si>
  <si>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</si>
  <si>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</si>
  <si>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</si>
  <si>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</si>
  <si>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</si>
  <si>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</si>
  <si>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</si>
  <si>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</si>
  <si>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</si>
  <si>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</si>
  <si>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</si>
  <si>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</si>
  <si>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</si>
  <si>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</si>
  <si>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</si>
  <si>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</si>
  <si>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</si>
  <si>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</si>
  <si>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</si>
  <si>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</si>
  <si>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</si>
  <si>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</si>
  <si>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</si>
  <si>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</si>
  <si>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</si>
  <si>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</si>
  <si>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</si>
  <si>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</si>
  <si>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</si>
  <si>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</si>
  <si>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</si>
  <si>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</si>
  <si>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</si>
  <si>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</si>
  <si>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</si>
  <si>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</si>
  <si>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</si>
  <si>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</si>
  <si>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</si>
  <si>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</si>
  <si>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</si>
  <si>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</si>
  <si>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</si>
  <si>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</si>
  <si>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</si>
  <si>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</si>
  <si>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</si>
  <si>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</si>
  <si>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</si>
  <si>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</si>
  <si>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</si>
  <si>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</si>
  <si>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</si>
  <si>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</si>
  <si>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</si>
  <si>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</si>
  <si>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</si>
  <si>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</si>
  <si>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</si>
  <si>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</si>
  <si>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</si>
  <si>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</si>
  <si>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</si>
  <si>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</si>
  <si>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</si>
  <si>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</si>
  <si>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</si>
  <si>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</si>
  <si>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</si>
  <si>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</si>
  <si>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</si>
  <si>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</si>
  <si>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</si>
  <si>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</si>
  <si>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</si>
  <si>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</si>
  <si>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</si>
  <si>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</si>
  <si>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</si>
  <si>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</si>
  <si>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</si>
  <si>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</si>
  <si>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</si>
  <si>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</si>
  <si>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</si>
  <si>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</si>
  <si>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</si>
  <si>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</si>
  <si>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</si>
  <si>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</si>
  <si>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</si>
  <si>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</si>
  <si>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</si>
  <si>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</si>
  <si>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</si>
  <si>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</si>
  <si>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</si>
  <si>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</si>
  <si>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</si>
  <si>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</si>
  <si>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</si>
  <si>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</si>
  <si>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</si>
  <si>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</si>
  <si>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</si>
  <si>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</si>
  <si>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</si>
  <si>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</si>
  <si>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</si>
  <si>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</si>
  <si>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</si>
  <si>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</si>
  <si>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</si>
  <si>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</si>
  <si>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</si>
  <si>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</si>
  <si>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</si>
  <si>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</si>
  <si>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</si>
  <si>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</si>
  <si>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</si>
  <si>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</si>
  <si>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</si>
  <si>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</si>
  <si>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</si>
  <si>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</si>
  <si>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</si>
  <si>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</si>
  <si>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</si>
  <si>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</si>
  <si>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</si>
  <si>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</si>
  <si>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</si>
  <si>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</si>
  <si>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</si>
  <si>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</si>
  <si>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</si>
  <si>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</si>
  <si>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</si>
  <si>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</si>
  <si>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</si>
  <si>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</si>
  <si>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</si>
  <si>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</si>
  <si>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</si>
  <si>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</si>
  <si>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</si>
  <si>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</si>
  <si>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</si>
  <si>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</si>
  <si>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</si>
  <si>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</si>
  <si>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</si>
  <si>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</si>
  <si>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</si>
  <si>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</si>
  <si>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</si>
  <si>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</si>
  <si>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</si>
  <si>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</si>
  <si>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</si>
  <si>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</si>
  <si>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</si>
  <si>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</si>
  <si>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</si>
  <si>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</si>
  <si>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</si>
  <si>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</si>
  <si>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</si>
  <si>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</si>
  <si>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</si>
  <si>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</si>
  <si>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</si>
  <si>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</si>
  <si>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</si>
  <si>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</si>
  <si>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</si>
  <si>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</si>
  <si>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</si>
  <si>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</si>
  <si>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</si>
  <si>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</si>
  <si>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</si>
  <si>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</si>
  <si>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</si>
  <si>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</si>
  <si>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</si>
  <si>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</si>
  <si>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</si>
  <si>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</si>
  <si>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</si>
  <si>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</si>
  <si>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</si>
  <si>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</si>
  <si>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</si>
  <si>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</si>
  <si>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</si>
  <si>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</si>
  <si>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</si>
  <si>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</si>
  <si>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</si>
  <si>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</si>
  <si>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</si>
  <si>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</si>
  <si>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</si>
  <si>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</si>
  <si>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</si>
  <si>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</si>
  <si>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</si>
  <si>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</si>
  <si>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</si>
  <si>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</si>
  <si>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</si>
  <si>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</si>
  <si>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</si>
  <si>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</si>
  <si>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</si>
  <si>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</si>
  <si>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</si>
  <si>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</si>
  <si>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</si>
  <si>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</si>
  <si>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</si>
  <si>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</si>
  <si>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</si>
  <si>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</si>
  <si>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</si>
  <si>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</si>
  <si>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</si>
  <si>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</si>
  <si>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</si>
  <si>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</si>
  <si>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</si>
  <si>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</si>
  <si>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</si>
  <si>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</si>
  <si>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</si>
  <si>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</si>
  <si>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</si>
  <si>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</si>
  <si>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</si>
  <si>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</si>
  <si>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</si>
  <si>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</si>
  <si>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</si>
  <si>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</si>
  <si>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</si>
  <si>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</si>
  <si>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</si>
  <si>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</si>
  <si>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</si>
  <si>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</si>
  <si>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</si>
  <si>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</si>
  <si>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</si>
  <si>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</si>
  <si>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</si>
  <si>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</si>
  <si>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</si>
  <si>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</si>
  <si>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</si>
  <si>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</si>
  <si>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</si>
  <si>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</si>
  <si>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</si>
  <si>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</si>
  <si>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</si>
  <si>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</si>
  <si>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</si>
  <si>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</si>
  <si>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</si>
  <si>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</si>
  <si>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</si>
  <si>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</si>
  <si>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</si>
  <si>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</si>
  <si>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</si>
  <si>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</si>
  <si>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</si>
  <si>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</si>
  <si>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</si>
  <si>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</si>
  <si>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</si>
  <si>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</si>
  <si>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</si>
  <si>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</si>
  <si>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</si>
  <si>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</si>
  <si>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</si>
  <si>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</si>
  <si>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</si>
  <si>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</si>
  <si>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</si>
  <si>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</si>
  <si>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</si>
  <si>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</si>
  <si>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</si>
  <si>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</si>
  <si>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</si>
  <si>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</si>
  <si>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</si>
  <si>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</si>
  <si>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</si>
  <si>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</si>
  <si>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</si>
  <si>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</si>
  <si>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</si>
  <si>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</si>
  <si>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</si>
  <si>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</si>
  <si>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</si>
  <si>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</si>
  <si>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</si>
  <si>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</si>
  <si>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</si>
  <si>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</si>
  <si>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</si>
  <si>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</si>
  <si>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</si>
  <si>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</si>
  <si>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</si>
  <si>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</si>
  <si>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</si>
  <si>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</si>
  <si>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</si>
  <si>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</si>
  <si>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</si>
  <si>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</si>
  <si>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</si>
  <si>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</si>
  <si>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</si>
  <si>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</si>
  <si>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</si>
  <si>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</si>
  <si>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</si>
  <si>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</si>
  <si>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</si>
  <si>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</si>
  <si>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</si>
  <si>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</si>
  <si>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</si>
  <si>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</si>
  <si>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</si>
  <si>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</si>
  <si>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</si>
  <si>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</si>
  <si>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</si>
  <si>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</si>
  <si>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</si>
  <si>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</si>
  <si>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</si>
  <si>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</si>
  <si>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</si>
  <si>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</si>
  <si>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</si>
  <si>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</si>
  <si>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</si>
  <si>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</si>
  <si>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</si>
  <si>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</si>
  <si>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</si>
  <si>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</si>
  <si>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</si>
  <si>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</si>
  <si>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</si>
  <si>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</si>
  <si>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</si>
  <si>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</si>
  <si>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</si>
  <si>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</si>
  <si>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</si>
  <si>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</si>
  <si>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</si>
  <si>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</si>
  <si>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</si>
  <si>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</si>
  <si>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</si>
  <si>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</si>
  <si>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</si>
  <si>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</si>
  <si>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</si>
  <si>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</si>
  <si>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</si>
  <si>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</si>
  <si>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</si>
  <si>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</si>
  <si>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</si>
  <si>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</si>
  <si>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</si>
  <si>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</si>
  <si>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</si>
  <si>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</si>
  <si>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</si>
  <si>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</si>
  <si>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</si>
  <si>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</si>
  <si>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</si>
  <si>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</si>
  <si>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</si>
  <si>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</si>
  <si>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</si>
  <si>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</si>
  <si>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</si>
  <si>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</si>
  <si>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</si>
  <si>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</si>
  <si>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</si>
  <si>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</si>
  <si>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</si>
  <si>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</si>
  <si>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</si>
  <si>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</si>
  <si>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</si>
  <si>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</si>
  <si>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</si>
  <si>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</si>
  <si>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</si>
  <si>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</si>
  <si>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</si>
  <si>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</si>
  <si>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</si>
  <si>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</si>
  <si>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</si>
  <si>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</si>
  <si>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</si>
  <si>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</si>
  <si>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</si>
  <si>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</si>
  <si>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</si>
  <si>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</si>
  <si>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</si>
  <si>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</si>
  <si>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</si>
  <si>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</si>
  <si>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</si>
  <si>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</si>
  <si>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</si>
  <si>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</si>
  <si>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</si>
  <si>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</si>
  <si>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</si>
  <si>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</si>
  <si>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</si>
  <si>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</si>
  <si>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</si>
  <si>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</si>
  <si>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</si>
  <si>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</si>
  <si>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</si>
  <si>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</si>
  <si>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</si>
  <si>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</si>
  <si>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</si>
  <si>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</si>
  <si>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</si>
  <si>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</si>
  <si>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</si>
  <si>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</si>
  <si>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</si>
  <si>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</si>
  <si>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</si>
  <si>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</si>
  <si>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</si>
  <si>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</si>
  <si>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</si>
  <si>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</si>
  <si>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</si>
  <si>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</si>
  <si>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</si>
  <si>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</si>
  <si>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</si>
  <si>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</si>
  <si>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</si>
  <si>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</si>
  <si>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</si>
  <si>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</si>
  <si>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</si>
  <si>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</si>
  <si>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</si>
  <si>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</si>
  <si>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</si>
  <si>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</si>
  <si>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</si>
  <si>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</si>
  <si>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</si>
  <si>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</si>
  <si>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</si>
  <si>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</si>
  <si>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</si>
  <si>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</si>
  <si>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</si>
  <si>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</si>
  <si>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</si>
  <si>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</si>
  <si>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</si>
  <si>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</si>
  <si>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</si>
  <si>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</si>
  <si>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</si>
  <si>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</si>
  <si>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</si>
  <si>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</si>
  <si>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</si>
  <si>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</si>
  <si>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</si>
  <si>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</si>
  <si>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</si>
  <si>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</si>
  <si>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</si>
  <si>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</si>
  <si>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</si>
  <si>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</si>
  <si>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</si>
  <si>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</si>
  <si>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</si>
  <si>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</si>
  <si>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</si>
  <si>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</si>
  <si>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</si>
  <si>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</si>
  <si>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</si>
  <si>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</si>
  <si>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</si>
  <si>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</si>
  <si>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</si>
  <si>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</si>
  <si>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</si>
  <si>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</si>
  <si>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</si>
  <si>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</si>
  <si>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</si>
  <si>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</si>
  <si>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</si>
  <si>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</si>
  <si>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</si>
  <si>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</si>
  <si>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</si>
  <si>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</si>
  <si>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</si>
  <si>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</si>
  <si>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</si>
  <si>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</si>
  <si>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</si>
  <si>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</si>
  <si>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</si>
  <si>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</si>
  <si>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</si>
  <si>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</si>
  <si>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</si>
  <si>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</si>
  <si>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</si>
  <si>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</si>
  <si>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</si>
  <si>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</si>
  <si>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</si>
  <si>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</si>
  <si>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</si>
  <si>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</si>
  <si>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</si>
  <si>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</si>
  <si>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</si>
  <si>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</si>
  <si>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</si>
  <si>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</si>
  <si>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</si>
  <si>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</si>
  <si>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</si>
  <si>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</si>
  <si>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</si>
  <si>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</si>
  <si>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</si>
  <si>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</si>
  <si>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</si>
  <si>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</si>
  <si>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</si>
  <si>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</si>
  <si>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</si>
  <si>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</si>
  <si>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</si>
  <si>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</si>
  <si>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</si>
  <si>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</si>
  <si>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</si>
  <si>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</si>
  <si>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</si>
  <si>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</si>
  <si>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</si>
  <si>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</si>
  <si>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</si>
  <si>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</si>
  <si>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</si>
  <si>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</si>
  <si>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</si>
  <si>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</si>
  <si>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</si>
  <si>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</si>
  <si>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</si>
  <si>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</si>
  <si>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</si>
  <si>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</si>
  <si>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</si>
  <si>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</si>
  <si>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</si>
  <si>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</si>
  <si>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</si>
  <si>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</si>
  <si>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</si>
  <si>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</si>
  <si>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</si>
  <si>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</si>
  <si>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</si>
  <si>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</si>
  <si>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</si>
  <si>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</si>
  <si>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</si>
  <si>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</si>
  <si>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</si>
  <si>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</si>
  <si>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</si>
  <si>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</si>
  <si>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</si>
  <si>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</si>
  <si>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</si>
  <si>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</si>
  <si>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</si>
  <si>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</si>
  <si>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</si>
  <si>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</si>
  <si>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</si>
  <si>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</si>
  <si>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</si>
  <si>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</si>
  <si>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</si>
  <si>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</si>
  <si>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</si>
  <si>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</si>
  <si>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</si>
  <si>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</si>
  <si>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</si>
  <si>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</si>
  <si>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</si>
  <si>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</si>
  <si>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</si>
  <si>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</si>
  <si>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</si>
  <si>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</si>
  <si>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</si>
  <si>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</si>
  <si>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</si>
  <si>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</si>
  <si>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</si>
  <si>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</si>
  <si>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</si>
  <si>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</si>
  <si>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</si>
  <si>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</si>
  <si>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</si>
  <si>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</si>
  <si>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</si>
  <si>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</si>
  <si>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</si>
  <si>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</si>
  <si>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</si>
  <si>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</si>
  <si>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</si>
  <si>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</si>
  <si>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</si>
  <si>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</si>
  <si>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</si>
  <si>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</si>
  <si>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</si>
  <si>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</si>
  <si>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</si>
  <si>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</si>
  <si>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</si>
  <si>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</si>
  <si>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</si>
  <si>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</si>
  <si>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</si>
  <si>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</si>
  <si>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</si>
  <si>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</si>
  <si>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</si>
  <si>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</si>
  <si>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</si>
  <si>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</si>
  <si>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</si>
  <si>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</si>
  <si>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</si>
  <si>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</si>
  <si>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</si>
  <si>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</si>
  <si>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</si>
  <si>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</si>
  <si>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</si>
  <si>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</si>
  <si>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</si>
  <si>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</si>
  <si>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</si>
  <si>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</si>
  <si>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</si>
  <si>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</si>
  <si>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</si>
  <si>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</si>
  <si>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</si>
  <si>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</si>
  <si>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</si>
  <si>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</si>
  <si>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</si>
  <si>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</si>
  <si>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</si>
  <si>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</si>
  <si>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</si>
  <si>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</si>
  <si>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</si>
  <si>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</si>
  <si>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</si>
  <si>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</si>
  <si>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</si>
  <si>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</si>
  <si>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</si>
  <si>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</si>
  <si>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</si>
  <si>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</si>
  <si>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</si>
  <si>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</si>
  <si>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</si>
  <si>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</si>
  <si>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</si>
  <si>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</si>
  <si>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</si>
  <si>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</si>
  <si>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</si>
  <si>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</si>
  <si>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</si>
  <si>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</si>
  <si>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</si>
  <si>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</si>
  <si>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</si>
  <si>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</si>
  <si>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</si>
  <si>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</si>
  <si>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</si>
  <si>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</si>
  <si>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</si>
  <si>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</si>
  <si>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</si>
  <si>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</si>
  <si>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</si>
  <si>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</si>
  <si>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</si>
  <si>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</si>
  <si>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</si>
  <si>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</si>
  <si>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</si>
  <si>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</si>
  <si>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</si>
  <si>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</si>
  <si>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</si>
  <si>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</si>
  <si>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</si>
  <si>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</si>
  <si>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</si>
  <si>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</si>
  <si>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</si>
  <si>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</si>
  <si>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</si>
  <si>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</si>
  <si>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</si>
  <si>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</si>
  <si>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</si>
  <si>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</si>
  <si>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</si>
  <si>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</si>
  <si>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</si>
  <si>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</si>
  <si>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</si>
  <si>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</si>
  <si>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</si>
  <si>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</si>
  <si>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</si>
  <si>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</si>
  <si>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</si>
  <si>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</si>
  <si>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</si>
  <si>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</si>
  <si>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</si>
  <si>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</si>
  <si>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</si>
  <si>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</si>
  <si>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</si>
  <si>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</si>
  <si>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</si>
  <si>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</si>
  <si>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</si>
  <si>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</si>
  <si>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</si>
  <si>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</si>
  <si>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</si>
  <si>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</si>
  <si>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</si>
  <si>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</si>
  <si>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</si>
  <si>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</si>
  <si>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</si>
  <si>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</si>
  <si>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</si>
  <si>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</si>
  <si>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</si>
  <si>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</si>
  <si>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</si>
  <si>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</si>
  <si>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</si>
  <si>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</si>
  <si>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</si>
  <si>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</si>
  <si>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</si>
  <si>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</si>
  <si>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</si>
  <si>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</si>
  <si>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</si>
  <si>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</si>
  <si>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</si>
  <si>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</si>
  <si>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</si>
  <si>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</si>
  <si>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</si>
  <si>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</si>
  <si>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</si>
  <si>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</si>
  <si>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</si>
  <si>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</si>
  <si>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</si>
  <si>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</si>
  <si>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</si>
  <si>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</si>
  <si>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</si>
  <si>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</si>
  <si>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</si>
  <si>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</si>
  <si>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</si>
  <si>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</si>
  <si>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</si>
  <si>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</si>
  <si>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</si>
  <si>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</si>
  <si>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</si>
  <si>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</si>
  <si>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</si>
  <si>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</si>
  <si>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</si>
  <si>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</si>
  <si>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</si>
  <si>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</si>
  <si>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</si>
  <si>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</si>
  <si>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</si>
  <si>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</si>
  <si>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</si>
  <si>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</si>
  <si>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</si>
  <si>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</si>
  <si>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</si>
  <si>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</si>
  <si>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</si>
  <si>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</si>
  <si>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</si>
  <si>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</si>
  <si>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</si>
  <si>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</si>
  <si>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</si>
  <si>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</si>
  <si>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</si>
  <si>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</si>
  <si>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</si>
  <si>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</si>
  <si>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</si>
  <si>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</si>
  <si>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</si>
  <si>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</si>
  <si>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</si>
  <si>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</si>
  <si>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</si>
  <si>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</si>
  <si>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</si>
  <si>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</si>
  <si>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</si>
  <si>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</si>
  <si>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</si>
  <si>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</si>
  <si>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</si>
  <si>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</si>
  <si>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</si>
  <si>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</si>
  <si>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</si>
  <si>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</si>
  <si>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</si>
  <si>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</si>
  <si>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</si>
  <si>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</si>
  <si>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</si>
  <si>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</si>
  <si>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</si>
  <si>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</si>
  <si>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</si>
  <si>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</si>
  <si>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</si>
  <si>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</si>
  <si>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</si>
  <si>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</si>
  <si>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</si>
  <si>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</si>
  <si>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</si>
  <si>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</si>
  <si>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</si>
  <si>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</si>
  <si>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</si>
  <si>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</si>
  <si>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</si>
  <si>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</si>
  <si>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</si>
  <si>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</si>
  <si>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</si>
  <si>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</si>
  <si>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</si>
  <si>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</si>
  <si>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</si>
  <si>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</si>
  <si>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</si>
  <si>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</si>
  <si>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</si>
  <si>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</si>
  <si>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</si>
  <si>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</si>
  <si>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</si>
  <si>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</si>
  <si>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</si>
  <si>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</si>
  <si>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</si>
  <si>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</si>
  <si>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</si>
  <si>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</si>
  <si>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</si>
  <si>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</si>
  <si>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</si>
  <si>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</si>
  <si>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</si>
  <si>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</si>
  <si>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</si>
  <si>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</si>
  <si>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</si>
  <si>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</si>
  <si>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</si>
  <si>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</si>
  <si>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</si>
  <si>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</si>
  <si>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</si>
  <si>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</si>
  <si>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</si>
  <si>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</si>
  <si>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</si>
  <si>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</si>
  <si>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</si>
  <si>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</si>
  <si>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</si>
  <si>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</si>
  <si>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</si>
  <si>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</si>
  <si>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</si>
  <si>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</si>
  <si>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</si>
  <si>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</si>
  <si>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</si>
  <si>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</si>
  <si>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</si>
  <si>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</si>
  <si>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</si>
  <si>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</si>
  <si>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</si>
  <si>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</si>
  <si>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</si>
  <si>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</si>
  <si>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</si>
  <si>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</si>
  <si>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</si>
  <si>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</si>
  <si>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</si>
  <si>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</si>
  <si>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</si>
  <si>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</si>
  <si>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</si>
  <si>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</si>
  <si>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</si>
  <si>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</si>
  <si>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</si>
  <si>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</si>
  <si>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</si>
  <si>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</si>
  <si>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</si>
  <si>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</si>
  <si>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</si>
  <si>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</si>
  <si>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</si>
  <si>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</si>
  <si>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</si>
  <si>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</si>
  <si>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</si>
  <si>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</si>
  <si>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</si>
  <si>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</si>
  <si>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</si>
  <si>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</si>
  <si>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</si>
  <si>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</si>
  <si>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</si>
  <si>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</si>
  <si>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</si>
  <si>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</si>
  <si>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</si>
  <si>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</si>
  <si>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</si>
  <si>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</si>
  <si>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</si>
  <si>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</si>
  <si>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</si>
  <si>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</si>
  <si>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</si>
  <si>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</si>
  <si>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</si>
  <si>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</si>
  <si>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</si>
  <si>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</si>
  <si>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</si>
  <si>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</si>
  <si>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</si>
  <si>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</si>
  <si>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</si>
  <si>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</si>
  <si>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</si>
  <si>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</si>
  <si>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</si>
  <si>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</si>
  <si>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</si>
  <si>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</si>
  <si>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</si>
  <si>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</si>
  <si>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</si>
  <si>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</si>
  <si>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</si>
  <si>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</si>
  <si>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</si>
  <si>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</si>
  <si>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</si>
  <si>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</si>
  <si>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</si>
  <si>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</si>
  <si>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</si>
  <si>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</si>
  <si>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</si>
  <si>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</si>
  <si>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</si>
  <si>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</si>
  <si>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</si>
  <si>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</si>
  <si>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</si>
  <si>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</si>
  <si>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</si>
  <si>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</si>
  <si>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</si>
  <si>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</si>
  <si>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</si>
  <si>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</si>
  <si>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</si>
  <si>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</si>
  <si>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</si>
  <si>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</si>
  <si>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</si>
  <si>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</si>
  <si>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</si>
  <si>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</si>
  <si>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</si>
  <si>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</si>
  <si>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</si>
  <si>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</si>
  <si>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</si>
  <si>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</si>
  <si>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</si>
  <si>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</si>
  <si>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</si>
  <si>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</si>
  <si>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</si>
  <si>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</si>
  <si>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</si>
  <si>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</si>
  <si>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</si>
  <si>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</si>
  <si>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</si>
  <si>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</si>
  <si>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</si>
  <si>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</si>
  <si>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</si>
  <si>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</si>
  <si>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</si>
  <si>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</si>
  <si>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</si>
  <si>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</si>
  <si>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</si>
  <si>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</si>
  <si>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</si>
  <si>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</si>
  <si>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</si>
  <si>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</si>
  <si>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</si>
  <si>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</si>
  <si>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</si>
  <si>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</si>
  <si>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</si>
  <si>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</si>
  <si>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</si>
  <si>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</si>
  <si>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</si>
  <si>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</si>
  <si>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</si>
  <si>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</si>
  <si>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</si>
  <si>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</si>
  <si>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</si>
  <si>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</si>
  <si>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</si>
  <si>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</si>
  <si>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</si>
  <si>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</si>
  <si>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</si>
  <si>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</si>
  <si>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</si>
  <si>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</si>
  <si>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</si>
  <si>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</si>
  <si>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</si>
  <si>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</si>
  <si>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</si>
  <si>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</si>
  <si>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</si>
  <si>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</si>
  <si>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</si>
  <si>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</si>
  <si>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</si>
  <si>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</si>
  <si>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</si>
  <si>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</si>
  <si>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</si>
  <si>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</si>
  <si>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</si>
  <si>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</si>
  <si>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</si>
  <si>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</si>
  <si>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</si>
  <si>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</si>
  <si>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</si>
  <si>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</si>
  <si>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</si>
  <si>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</si>
  <si>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</si>
  <si>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</si>
  <si>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</si>
  <si>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</si>
  <si>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</si>
  <si>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</si>
  <si>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</si>
  <si>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</si>
  <si>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</si>
  <si>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</si>
  <si>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</si>
  <si>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</si>
  <si>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</si>
  <si>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</si>
  <si>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</si>
  <si>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</si>
  <si>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</si>
  <si>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</si>
  <si>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</si>
  <si>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</si>
  <si>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</si>
  <si>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</si>
  <si>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</si>
  <si>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</si>
  <si>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</si>
  <si>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</si>
  <si>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</si>
  <si>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</si>
  <si>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</si>
  <si>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</si>
  <si>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</si>
  <si>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</si>
  <si>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</si>
  <si>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</si>
  <si>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</si>
  <si>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</si>
  <si>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</si>
  <si>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</si>
  <si>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</si>
  <si>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</si>
  <si>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</si>
  <si>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</si>
  <si>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</si>
  <si>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</si>
  <si>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</si>
  <si>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</si>
  <si>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</si>
  <si>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</si>
  <si>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</si>
  <si>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</si>
  <si>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</si>
  <si>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</si>
  <si>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</si>
  <si>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</si>
  <si>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</si>
  <si>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</si>
  <si>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</si>
  <si>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</si>
  <si>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</si>
  <si>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</si>
  <si>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</si>
  <si>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</si>
  <si>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</si>
  <si>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</si>
  <si>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</si>
  <si>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</si>
  <si>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</si>
  <si>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</si>
  <si>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</si>
  <si>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</si>
  <si>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</si>
  <si>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</si>
  <si>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</si>
  <si>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</si>
  <si>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</si>
  <si>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</si>
  <si>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</si>
  <si>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</si>
  <si>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</si>
  <si>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</si>
  <si>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</si>
  <si>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</si>
  <si>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</si>
  <si>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</si>
  <si>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</si>
  <si>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</si>
  <si>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</si>
  <si>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</si>
  <si>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</si>
  <si>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</si>
  <si>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</si>
  <si>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</si>
  <si>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</si>
  <si>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</si>
  <si>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</si>
  <si>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</si>
  <si>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</si>
  <si>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</si>
  <si>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</si>
  <si>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</si>
  <si>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</si>
  <si>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</si>
  <si>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</si>
  <si>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</si>
  <si>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</si>
  <si>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</si>
  <si>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</si>
  <si>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</si>
  <si>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</si>
  <si>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</si>
  <si>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</si>
  <si>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</si>
  <si>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</si>
  <si>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</si>
  <si>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</si>
  <si>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</si>
  <si>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</si>
  <si>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</si>
  <si>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</si>
  <si>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</si>
  <si>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</si>
  <si>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</si>
  <si>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</si>
  <si>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</si>
  <si>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</si>
  <si>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</si>
  <si>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</si>
  <si>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</si>
  <si>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</si>
  <si>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</si>
  <si>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</si>
  <si>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</si>
  <si>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</si>
  <si>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</si>
  <si>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</si>
  <si>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</si>
  <si>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</si>
  <si>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</si>
  <si>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</si>
  <si>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</si>
  <si>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</si>
  <si>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</si>
  <si>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</si>
  <si>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</si>
  <si>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</si>
  <si>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</si>
  <si>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</si>
  <si>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</si>
  <si>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</si>
  <si>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</si>
  <si>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</si>
  <si>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</si>
  <si>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</si>
  <si>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</si>
  <si>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</si>
  <si>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</si>
  <si>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</si>
  <si>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</si>
  <si>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</si>
  <si>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</si>
  <si>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</si>
  <si>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</si>
  <si>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</si>
  <si>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</si>
  <si>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</si>
  <si>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</si>
  <si>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</si>
  <si>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</si>
  <si>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</si>
  <si>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</si>
  <si>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</si>
  <si>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</si>
  <si>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</si>
  <si>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</si>
  <si>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</si>
  <si>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</si>
  <si>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</si>
  <si>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</si>
  <si>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</si>
  <si>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</si>
  <si>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</si>
  <si>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</si>
  <si>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</si>
  <si>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</si>
  <si>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</si>
  <si>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</si>
  <si>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</si>
  <si>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</si>
  <si>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</si>
  <si>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</si>
  <si>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</si>
  <si>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</si>
  <si>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</si>
  <si>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</si>
  <si>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</si>
  <si>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</si>
  <si>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</si>
  <si>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</si>
  <si>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</si>
  <si>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</si>
  <si>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</si>
  <si>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</si>
  <si>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</si>
  <si>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</si>
  <si>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</si>
  <si>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</si>
  <si>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</si>
  <si>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</si>
  <si>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</si>
  <si>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</si>
  <si>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</si>
  <si>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</si>
  <si>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</si>
  <si>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</si>
  <si>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</si>
  <si>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</si>
  <si>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</si>
  <si>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</si>
  <si>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</si>
  <si>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</si>
  <si>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</si>
  <si>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</si>
  <si>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</si>
  <si>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</si>
  <si>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</si>
  <si>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</si>
  <si>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</si>
  <si>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</si>
  <si>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</si>
  <si>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</si>
  <si>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</si>
  <si>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</si>
  <si>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</si>
  <si>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</si>
  <si>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</si>
  <si>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</si>
  <si>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</si>
  <si>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</si>
  <si>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</si>
  <si>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</si>
  <si>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</si>
  <si>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</si>
  <si>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</si>
  <si>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</si>
  <si>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</si>
  <si>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</si>
  <si>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</si>
  <si>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</si>
  <si>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</si>
  <si>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</si>
  <si>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</si>
  <si>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</si>
  <si>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</si>
  <si>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</si>
  <si>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</si>
  <si>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</si>
  <si>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</si>
  <si>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</si>
  <si>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</si>
  <si>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</si>
  <si>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</si>
  <si>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</si>
  <si>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</si>
  <si>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</si>
  <si>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</si>
  <si>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</si>
  <si>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</si>
  <si>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</si>
  <si>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</si>
  <si>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</si>
  <si>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</si>
  <si>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</si>
  <si>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</si>
  <si>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</si>
  <si>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</si>
  <si>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</si>
  <si>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</si>
  <si>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</si>
  <si>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</si>
  <si>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</si>
  <si>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</si>
  <si>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</si>
  <si>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</si>
  <si>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</si>
  <si>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</si>
  <si>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</si>
  <si>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</si>
  <si>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</si>
  <si>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</si>
  <si>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</si>
  <si>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</si>
  <si>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</si>
  <si>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</si>
  <si>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</si>
  <si>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</si>
  <si>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</si>
  <si>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</si>
  <si>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</si>
  <si>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</si>
  <si>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</si>
  <si>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</si>
  <si>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</si>
  <si>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</si>
  <si>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</si>
  <si>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</si>
  <si>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</si>
  <si>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</si>
  <si>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</si>
  <si>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</si>
  <si>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</si>
  <si>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</si>
  <si>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</si>
  <si>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</si>
  <si>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</si>
  <si>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</si>
  <si>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</si>
  <si>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</si>
  <si>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</si>
  <si>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</si>
  <si>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</si>
  <si>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</si>
  <si>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</si>
  <si>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</si>
  <si>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</si>
  <si>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</si>
  <si>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</si>
  <si>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</si>
  <si>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</si>
  <si>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</si>
  <si>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</si>
  <si>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</si>
  <si>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</si>
  <si>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</si>
  <si>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</si>
  <si>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</si>
  <si>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</si>
  <si>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</si>
  <si>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</si>
  <si>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</si>
  <si>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</si>
  <si>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</si>
  <si>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</si>
  <si>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</si>
  <si>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</si>
  <si>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</si>
  <si>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</si>
  <si>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</si>
  <si>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</si>
  <si>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</si>
  <si>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</si>
  <si>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</si>
  <si>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</si>
  <si>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</si>
  <si>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</si>
  <si>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</si>
  <si>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</si>
  <si>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</si>
  <si>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</si>
  <si>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</si>
  <si>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</si>
  <si>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</si>
  <si>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</si>
  <si>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</si>
  <si>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</si>
  <si>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</si>
  <si>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</si>
  <si>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</si>
  <si>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</si>
  <si>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</si>
  <si>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</si>
  <si>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</si>
  <si>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</si>
  <si>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</si>
  <si>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</si>
  <si>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</si>
  <si>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</si>
  <si>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</si>
  <si>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</si>
  <si>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</si>
  <si>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</si>
  <si>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</si>
  <si>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</si>
  <si>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</si>
  <si>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</si>
  <si>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</si>
  <si>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</si>
  <si>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</si>
  <si>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</si>
  <si>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</si>
  <si>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</si>
  <si>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</si>
  <si>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</si>
  <si>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</si>
  <si>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</si>
  <si>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</si>
  <si>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</si>
  <si>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</si>
  <si>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</si>
  <si>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</si>
  <si>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</si>
  <si>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</si>
  <si>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</si>
  <si>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</si>
  <si>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</si>
  <si>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</si>
  <si>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</si>
  <si>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</si>
  <si>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</si>
  <si>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</si>
  <si>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</si>
  <si>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</si>
  <si>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</si>
  <si>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</si>
  <si>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</si>
  <si>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</si>
  <si>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</si>
  <si>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</si>
  <si>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</si>
  <si>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</si>
  <si>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</si>
  <si>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</si>
  <si>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</si>
  <si>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</si>
  <si>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</si>
  <si>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</si>
  <si>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</si>
  <si>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</si>
  <si>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</si>
  <si>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</si>
  <si>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</si>
  <si>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</si>
  <si>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</si>
  <si>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</si>
  <si>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</si>
  <si>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</si>
  <si>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</si>
  <si>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</si>
  <si>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</si>
  <si>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</si>
  <si>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</si>
  <si>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</si>
  <si>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</si>
  <si>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</si>
  <si>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</si>
  <si>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</si>
  <si>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</si>
  <si>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</si>
  <si>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</si>
  <si>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</si>
  <si>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</si>
  <si>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</si>
  <si>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</si>
  <si>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</si>
  <si>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</si>
  <si>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</si>
  <si>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</si>
  <si>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</si>
  <si>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</si>
  <si>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</si>
  <si>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</si>
  <si>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</si>
  <si>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</si>
  <si>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</si>
  <si>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</si>
  <si>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</si>
  <si>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</si>
  <si>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</si>
  <si>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</si>
  <si>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</si>
  <si>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</si>
  <si>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</si>
  <si>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</si>
  <si>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</si>
  <si>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</si>
  <si>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</si>
  <si>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</si>
  <si>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</si>
  <si>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</si>
  <si>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</si>
  <si>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</si>
  <si>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</si>
  <si>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</si>
  <si>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</si>
  <si>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</si>
  <si>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</si>
  <si>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</si>
  <si>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</si>
  <si>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</si>
  <si>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</si>
  <si>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</si>
  <si>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</si>
  <si>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</si>
  <si>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</si>
  <si>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</si>
  <si>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</si>
  <si>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</si>
  <si>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</si>
  <si>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</si>
  <si>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</si>
  <si>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</si>
  <si>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</si>
  <si>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</si>
  <si>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</si>
  <si>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</si>
  <si>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</si>
  <si>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</si>
  <si>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</si>
  <si>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</si>
  <si>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</si>
  <si>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</si>
  <si>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</si>
  <si>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</si>
  <si>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</si>
  <si>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</si>
  <si>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</si>
  <si>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</si>
  <si>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</si>
  <si>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</si>
  <si>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</si>
  <si>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</si>
  <si>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</si>
  <si>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</si>
  <si>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</si>
  <si>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</si>
  <si>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</si>
  <si>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</si>
  <si>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</si>
  <si>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</si>
  <si>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</si>
  <si>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</si>
  <si>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</si>
  <si>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</si>
  <si>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</si>
  <si>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</si>
  <si>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</si>
  <si>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</si>
  <si>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</si>
  <si>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</si>
  <si>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</si>
  <si>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</si>
  <si>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</si>
  <si>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</si>
  <si>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</si>
  <si>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</si>
  <si>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</si>
  <si>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</si>
  <si>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</si>
  <si>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</si>
  <si>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</si>
  <si>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</si>
  <si>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</si>
  <si>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</si>
  <si>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</si>
  <si>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</si>
  <si>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</si>
  <si>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</si>
  <si>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</si>
  <si>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</si>
  <si>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</si>
  <si>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</si>
  <si>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</si>
  <si>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</si>
  <si>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</si>
  <si>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</si>
  <si>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</si>
  <si>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</si>
  <si>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</si>
  <si>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</si>
  <si>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</si>
  <si>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</si>
  <si>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</si>
  <si>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</si>
  <si>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</si>
  <si>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</si>
  <si>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</si>
  <si>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</si>
  <si>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</si>
  <si>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</si>
  <si>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</si>
  <si>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</si>
  <si>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</si>
  <si>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</si>
  <si>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</si>
  <si>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</si>
  <si>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</si>
  <si>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</si>
  <si>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</si>
  <si>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</si>
  <si>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</si>
  <si>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</si>
  <si>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</si>
  <si>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</si>
  <si>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</si>
  <si>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</si>
  <si>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</si>
  <si>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</si>
  <si>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</si>
  <si>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</si>
  <si>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</si>
  <si>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</si>
  <si>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</si>
  <si>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</si>
  <si>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</si>
  <si>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</si>
  <si>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</si>
  <si>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</si>
  <si>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</si>
  <si>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</si>
  <si>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</si>
  <si>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</si>
  <si>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</si>
  <si>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</si>
  <si>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</si>
  <si>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</si>
  <si>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</si>
  <si>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</si>
  <si>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</si>
  <si>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</si>
  <si>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</si>
  <si>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</si>
  <si>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</si>
  <si>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</si>
  <si>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</si>
  <si>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</si>
  <si>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</si>
  <si>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</si>
  <si>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</si>
  <si>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</si>
  <si>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</si>
  <si>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</si>
  <si>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</si>
  <si>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</si>
  <si>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</si>
  <si>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</si>
  <si>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</si>
  <si>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</si>
  <si>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</si>
  <si>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</si>
  <si>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</si>
  <si>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</si>
  <si>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</si>
  <si>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</si>
  <si>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</si>
  <si>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</si>
  <si>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</si>
  <si>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</si>
  <si>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</si>
  <si>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</si>
  <si>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</si>
  <si>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</si>
  <si>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</si>
  <si>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</si>
  <si>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</si>
  <si>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</si>
  <si>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</si>
  <si>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</si>
  <si>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</si>
  <si>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</si>
  <si>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</si>
  <si>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</si>
  <si>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</si>
  <si>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</si>
  <si>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</si>
  <si>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</si>
  <si>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</si>
  <si>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</si>
  <si>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</si>
  <si>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</si>
  <si>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</si>
  <si>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</si>
  <si>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</si>
  <si>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</si>
  <si>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</si>
  <si>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</si>
  <si>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</si>
  <si>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</si>
  <si>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</si>
  <si>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</si>
  <si>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</si>
  <si>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</si>
  <si>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</si>
  <si>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</si>
  <si>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</si>
  <si>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</si>
  <si>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</si>
  <si>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</si>
  <si>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</si>
  <si>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</si>
  <si>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</si>
  <si>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</si>
  <si>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</si>
  <si>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</si>
  <si>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</si>
  <si>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</si>
  <si>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</si>
  <si>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</si>
  <si>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</si>
  <si>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</si>
  <si>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</si>
  <si>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</si>
  <si>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</si>
  <si>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</si>
  <si>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</si>
  <si>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</si>
  <si>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</si>
  <si>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</si>
  <si>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</si>
  <si>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</si>
  <si>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</si>
  <si>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</si>
  <si>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</si>
  <si>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</si>
  <si>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</si>
  <si>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</si>
  <si>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</si>
  <si>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</si>
  <si>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</si>
  <si>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</si>
  <si>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</si>
  <si>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</si>
  <si>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</si>
  <si>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</si>
  <si>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</si>
  <si>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</si>
  <si>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</si>
  <si>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</si>
  <si>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</si>
  <si>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</si>
  <si>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</si>
  <si>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</si>
  <si>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</si>
  <si>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</si>
  <si>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</si>
  <si>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</si>
  <si>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</si>
  <si>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</si>
  <si>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</si>
  <si>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</si>
  <si>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</si>
  <si>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</si>
  <si>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</si>
  <si>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</si>
  <si>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</si>
  <si>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</si>
  <si>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</si>
  <si>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</si>
  <si>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</si>
  <si>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</si>
  <si>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</si>
  <si>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</si>
  <si>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</si>
  <si>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</si>
  <si>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</si>
  <si>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</si>
  <si>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</si>
  <si>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</si>
  <si>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</si>
  <si>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</si>
  <si>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</si>
  <si>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</si>
  <si>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</si>
  <si>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</si>
  <si>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</si>
  <si>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</si>
  <si>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</si>
  <si>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</si>
  <si>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</si>
  <si>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</si>
  <si>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</si>
  <si>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</si>
  <si>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</si>
  <si>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</si>
  <si>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</si>
  <si>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</si>
  <si>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</si>
  <si>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</si>
  <si>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</si>
  <si>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</si>
  <si>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</si>
  <si>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</si>
  <si>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</si>
  <si>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</si>
  <si>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</si>
  <si>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</si>
  <si>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</si>
  <si>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</si>
  <si>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</si>
  <si>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</si>
  <si>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</si>
  <si>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</si>
  <si>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</si>
  <si>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</si>
  <si>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</si>
  <si>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</si>
  <si>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</si>
  <si>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</si>
  <si>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</si>
  <si>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</si>
  <si>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</si>
  <si>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</si>
  <si>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</si>
  <si>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</si>
  <si>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</si>
  <si>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</si>
  <si>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</si>
  <si>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</si>
  <si>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</si>
  <si>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</si>
  <si>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</si>
  <si>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</si>
  <si>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</si>
  <si>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</si>
  <si>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</si>
  <si>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</si>
  <si>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</si>
  <si>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</si>
  <si>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</si>
  <si>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</si>
  <si>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</si>
  <si>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</si>
  <si>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</si>
  <si>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</si>
  <si>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</si>
  <si>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</si>
  <si>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</si>
  <si>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</si>
  <si>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</si>
  <si>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</si>
  <si>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</si>
  <si>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</si>
  <si>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</si>
  <si>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</si>
  <si>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</si>
  <si>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</si>
  <si>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</si>
  <si>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</si>
  <si>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</si>
  <si>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</si>
  <si>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</si>
  <si>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</si>
  <si>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</si>
  <si>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</si>
  <si>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</si>
  <si>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</si>
  <si>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</si>
  <si>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</si>
  <si>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</si>
  <si>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</si>
  <si>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</si>
  <si>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</si>
  <si>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</si>
  <si>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</si>
  <si>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</si>
  <si>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</si>
  <si>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</si>
  <si>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</si>
  <si>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</si>
  <si>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</si>
  <si>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</si>
  <si>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</si>
  <si>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</si>
  <si>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</si>
  <si>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</si>
  <si>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</si>
  <si>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</si>
  <si>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</si>
  <si>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</si>
  <si>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</si>
  <si>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</si>
  <si>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</si>
  <si>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</si>
  <si>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</si>
  <si>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</si>
  <si>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</si>
  <si>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</si>
  <si>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</si>
  <si>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</si>
  <si>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</si>
  <si>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</si>
  <si>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</si>
  <si>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</si>
  <si>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</si>
  <si>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</si>
  <si>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</si>
  <si>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</si>
  <si>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</si>
  <si>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</si>
  <si>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</si>
  <si>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</si>
  <si>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</si>
  <si>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</si>
  <si>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</si>
  <si>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</si>
  <si>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</si>
  <si>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</si>
  <si>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</si>
  <si>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</si>
  <si>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</si>
  <si>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</si>
  <si>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</si>
  <si>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</si>
  <si>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</si>
  <si>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</si>
  <si>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</si>
  <si>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</si>
  <si>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</si>
  <si>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</si>
  <si>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</si>
  <si>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</si>
  <si>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</si>
  <si>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</si>
  <si>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</si>
  <si>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</si>
  <si>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</si>
  <si>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</si>
  <si>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</si>
  <si>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</si>
  <si>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</si>
  <si>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</si>
  <si>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</si>
  <si>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</si>
  <si>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</si>
  <si>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</si>
  <si>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</si>
  <si>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</si>
  <si>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</si>
  <si>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</si>
  <si>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</si>
  <si>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</si>
  <si>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</si>
  <si>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</si>
  <si>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</si>
  <si>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</si>
  <si>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</si>
  <si>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</si>
  <si>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</si>
  <si>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</si>
  <si>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</si>
  <si>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</si>
  <si>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</si>
  <si>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</si>
  <si>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</si>
  <si>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</si>
  <si>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</si>
  <si>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</si>
  <si>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</si>
  <si>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</si>
  <si>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</si>
  <si>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</si>
  <si>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</si>
  <si>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</si>
  <si>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</si>
  <si>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</si>
  <si>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</si>
  <si>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</si>
  <si>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</si>
  <si>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</si>
  <si>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</si>
  <si>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</si>
  <si>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</si>
  <si>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</si>
  <si>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</si>
  <si>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</si>
  <si>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</si>
  <si>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</si>
  <si>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</si>
  <si>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</si>
  <si>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</si>
  <si>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</si>
  <si>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</si>
  <si>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</si>
  <si>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</si>
  <si>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</si>
  <si>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</si>
  <si>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</si>
  <si>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</si>
  <si>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</si>
  <si>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</si>
  <si>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</si>
  <si>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</si>
  <si>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</si>
  <si>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</si>
  <si>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</si>
  <si>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</si>
  <si>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</si>
  <si>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</si>
  <si>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</si>
  <si>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</si>
  <si>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</si>
  <si>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</si>
  <si>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</si>
  <si>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</si>
  <si>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</si>
  <si>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</si>
  <si>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</si>
  <si>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</si>
  <si>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</si>
  <si>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</si>
  <si>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</si>
  <si>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</si>
  <si>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</si>
  <si>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</si>
  <si>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</si>
  <si>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</si>
  <si>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</si>
  <si>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</si>
  <si>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</si>
  <si>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</si>
  <si>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</si>
  <si>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</si>
  <si>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</si>
  <si>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</si>
  <si>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</si>
  <si>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</si>
  <si>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</si>
  <si>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</si>
  <si>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</si>
  <si>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</si>
  <si>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</si>
  <si>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</si>
  <si>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</si>
  <si>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</si>
  <si>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</si>
  <si>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</si>
  <si>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</si>
  <si>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</si>
  <si>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</si>
  <si>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</si>
  <si>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</si>
  <si>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</si>
  <si>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</si>
  <si>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</si>
  <si>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</si>
  <si>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</si>
  <si>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</si>
  <si>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</si>
  <si>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</si>
  <si>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</si>
  <si>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</si>
  <si>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</si>
  <si>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</si>
  <si>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</si>
  <si>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</si>
  <si>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</si>
  <si>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</si>
  <si>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</si>
  <si>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</si>
  <si>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</si>
  <si>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</si>
  <si>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</si>
  <si>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</si>
  <si>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</si>
  <si>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</si>
  <si>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</si>
  <si>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</si>
  <si>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</si>
  <si>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</si>
  <si>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</si>
  <si>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</si>
  <si>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</si>
  <si>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</si>
  <si>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</si>
  <si>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</si>
  <si>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</si>
  <si>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</si>
  <si>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</si>
  <si>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</si>
  <si>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</si>
  <si>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</si>
  <si>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</si>
  <si>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</si>
  <si>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</si>
  <si>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</si>
  <si>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</si>
  <si>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</si>
  <si>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</si>
  <si>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</si>
  <si>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</si>
  <si>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</si>
  <si>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</si>
  <si>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</si>
  <si>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</si>
  <si>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</si>
  <si>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</si>
  <si>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</si>
  <si>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</si>
  <si>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</si>
  <si>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</si>
  <si>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</si>
  <si>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</si>
  <si>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</si>
  <si>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</si>
  <si>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</si>
  <si>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</si>
  <si>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</si>
  <si>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</si>
  <si>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</si>
  <si>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</si>
  <si>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</si>
  <si>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</si>
  <si>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</si>
  <si>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</si>
  <si>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</si>
  <si>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</si>
  <si>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</si>
  <si>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</si>
  <si>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</si>
  <si>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</si>
  <si>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</si>
  <si>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</si>
  <si>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</si>
  <si>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</si>
  <si>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</si>
  <si>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</si>
  <si>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</si>
  <si>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</si>
  <si>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</si>
  <si>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</si>
  <si>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</si>
  <si>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</si>
  <si>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</si>
  <si>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</si>
  <si>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</si>
  <si>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</si>
  <si>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</si>
  <si>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</si>
  <si>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</si>
  <si>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</si>
  <si>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</si>
  <si>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</si>
  <si>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</si>
  <si>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</si>
  <si>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</si>
  <si>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</si>
  <si>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</si>
  <si>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</si>
  <si>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</si>
  <si>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</si>
  <si>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</si>
  <si>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</si>
  <si>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</si>
  <si>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</si>
  <si>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</si>
  <si>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</si>
  <si>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</si>
  <si>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</si>
  <si>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</si>
  <si>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</si>
  <si>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</si>
  <si>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</si>
  <si>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</si>
  <si>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</si>
  <si>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</si>
  <si>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</si>
  <si>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</si>
  <si>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</si>
  <si>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</si>
  <si>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</si>
  <si>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</si>
  <si>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</si>
  <si>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</si>
  <si>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</si>
  <si>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</si>
  <si>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</si>
  <si>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</si>
  <si>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</si>
  <si>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</si>
  <si>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</si>
  <si>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</si>
  <si>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</si>
  <si>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</si>
  <si>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</si>
  <si>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</si>
  <si>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</si>
  <si>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</si>
  <si>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</si>
  <si>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</si>
  <si>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</si>
  <si>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</si>
  <si>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</si>
  <si>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</si>
  <si>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</si>
  <si>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</si>
  <si>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</si>
  <si>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</si>
  <si>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</si>
  <si>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</si>
  <si>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</si>
  <si>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</si>
  <si>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</si>
  <si>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</si>
  <si>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</si>
  <si>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</si>
  <si>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</si>
  <si>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</si>
  <si>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</si>
  <si>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</si>
  <si>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</si>
  <si>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</si>
  <si>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</si>
  <si>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</si>
  <si>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</si>
  <si>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</si>
  <si>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</si>
  <si>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</si>
  <si>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</si>
  <si>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</si>
  <si>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</si>
  <si>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</si>
  <si>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</si>
  <si>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</si>
  <si>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</si>
  <si>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</si>
  <si>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</si>
  <si>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</si>
  <si>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</si>
  <si>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</si>
  <si>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</si>
  <si>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</si>
  <si>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</si>
  <si>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</si>
  <si>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</si>
  <si>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</si>
  <si>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</si>
  <si>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</si>
  <si>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</si>
  <si>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</si>
  <si>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</si>
  <si>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</si>
  <si>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</si>
  <si>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</si>
  <si>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</si>
  <si>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</si>
  <si>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</si>
  <si>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</si>
  <si>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</si>
  <si>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</si>
  <si>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</si>
  <si>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</si>
  <si>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</si>
  <si>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</si>
  <si>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</si>
  <si>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</si>
  <si>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</si>
  <si>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</si>
  <si>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</si>
  <si>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</si>
  <si>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</si>
  <si>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</si>
  <si>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</si>
  <si>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</si>
  <si>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</si>
  <si>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</si>
  <si>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</si>
  <si>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</si>
  <si>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</si>
  <si>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</si>
  <si>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</si>
  <si>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</si>
  <si>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</si>
  <si>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</si>
  <si>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</si>
  <si>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</si>
  <si>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</si>
  <si>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</si>
  <si>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</si>
  <si>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</si>
  <si>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</si>
  <si>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</si>
  <si>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</si>
  <si>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</si>
  <si>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</si>
  <si>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</si>
  <si>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</si>
  <si>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</si>
  <si>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</si>
  <si>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</si>
  <si>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</si>
  <si>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</si>
  <si>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</si>
  <si>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</si>
  <si>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</si>
  <si>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</si>
  <si>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</si>
  <si>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</si>
  <si>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</si>
  <si>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</si>
  <si>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</si>
  <si>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</si>
  <si>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</si>
  <si>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</si>
  <si>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</si>
  <si>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</si>
  <si>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</si>
  <si>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</si>
  <si>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</si>
  <si>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</si>
  <si>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</si>
  <si>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</si>
  <si>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</si>
  <si>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</si>
  <si>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</si>
  <si>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</si>
  <si>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</si>
  <si>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</si>
  <si>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</si>
  <si>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</si>
  <si>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</si>
  <si>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</si>
  <si>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</si>
  <si>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</si>
  <si>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</si>
  <si>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</si>
  <si>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</si>
  <si>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</si>
  <si>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</si>
  <si>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</si>
  <si>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</si>
  <si>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</si>
  <si>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</si>
  <si>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</si>
  <si>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</si>
  <si>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</si>
  <si>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</si>
  <si>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</si>
  <si>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</si>
  <si>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</si>
  <si>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</si>
  <si>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</si>
  <si>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</si>
  <si>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</si>
  <si>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</si>
  <si>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</si>
  <si>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</si>
  <si>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</si>
  <si>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</si>
  <si>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</si>
  <si>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</si>
  <si>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</si>
  <si>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</si>
  <si>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</si>
  <si>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</si>
  <si>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</si>
  <si>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</si>
  <si>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</si>
  <si>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</si>
  <si>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</si>
  <si>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</si>
  <si>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</si>
  <si>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</si>
  <si>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</si>
  <si>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</si>
  <si>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</si>
  <si>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</si>
  <si>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</si>
  <si>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</si>
  <si>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</si>
  <si>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</si>
  <si>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</si>
  <si>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</si>
  <si>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</si>
  <si>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</si>
  <si>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</si>
  <si>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</si>
  <si>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</si>
  <si>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</si>
  <si>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</si>
  <si>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</si>
  <si>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</si>
  <si>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</si>
  <si>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</si>
  <si>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</si>
  <si>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</si>
  <si>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</si>
  <si>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</si>
  <si>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</si>
  <si>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</si>
  <si>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</si>
  <si>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</si>
  <si>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</si>
  <si>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</si>
  <si>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</si>
  <si>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</si>
  <si>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</si>
  <si>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</si>
  <si>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</si>
  <si>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</si>
  <si>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</si>
  <si>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</si>
  <si>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</si>
  <si>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</si>
  <si>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</si>
  <si>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</si>
  <si>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</si>
  <si>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</si>
  <si>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</si>
  <si>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</si>
  <si>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</si>
  <si>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</si>
  <si>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</si>
  <si>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</si>
  <si>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</si>
  <si>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</si>
  <si>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</si>
  <si>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</si>
  <si>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</si>
  <si>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</si>
  <si>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</si>
  <si>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</si>
  <si>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</si>
  <si>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</si>
  <si>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</si>
  <si>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</si>
  <si>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</si>
  <si>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</si>
  <si>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</si>
  <si>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</si>
  <si>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</si>
  <si>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</si>
  <si>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</si>
  <si>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</si>
  <si>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</si>
  <si>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</si>
  <si>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</si>
  <si>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</si>
  <si>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</si>
  <si>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</si>
  <si>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</si>
  <si>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</si>
  <si>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</si>
  <si>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</si>
  <si>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</si>
  <si>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</si>
  <si>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</si>
  <si>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</si>
  <si>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</si>
  <si>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</si>
  <si>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</si>
  <si>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</si>
  <si>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</si>
  <si>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</si>
  <si>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</si>
  <si>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</si>
  <si>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</si>
  <si>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</si>
  <si>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</si>
  <si>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</si>
  <si>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</si>
  <si>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</si>
  <si>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</si>
  <si>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</si>
  <si>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</si>
  <si>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</si>
  <si>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</si>
  <si>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</si>
  <si>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</si>
  <si>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</si>
  <si>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</si>
  <si>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</si>
  <si>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</si>
  <si>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</si>
  <si>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</si>
  <si>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</si>
  <si>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</si>
  <si>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</si>
  <si>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</si>
  <si>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</si>
  <si>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</si>
  <si>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</si>
  <si>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</si>
  <si>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</si>
  <si>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</si>
  <si>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</si>
  <si>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</si>
  <si>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</si>
  <si>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</si>
  <si>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</si>
  <si>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</si>
  <si>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</si>
  <si>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</si>
  <si>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</si>
  <si>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</si>
  <si>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</si>
  <si>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</si>
  <si>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</si>
  <si>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</si>
  <si>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</si>
  <si>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</si>
  <si>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</si>
  <si>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</si>
  <si>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</si>
  <si>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</si>
  <si>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</si>
  <si>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</si>
  <si>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</si>
  <si>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</si>
  <si>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</si>
  <si>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</si>
  <si>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</si>
  <si>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</si>
  <si>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</si>
  <si>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</si>
  <si>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</si>
  <si>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</si>
  <si>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</si>
  <si>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</si>
  <si>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</si>
  <si>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</si>
  <si>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</si>
  <si>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</si>
  <si>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</si>
  <si>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</si>
  <si>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</si>
  <si>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</si>
  <si>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</si>
  <si>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</si>
  <si>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</si>
  <si>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</si>
  <si>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</si>
  <si>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</si>
  <si>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</si>
  <si>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</si>
  <si>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</si>
  <si>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</si>
  <si>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</si>
  <si>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</si>
  <si>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</si>
  <si>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</si>
  <si>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</si>
  <si>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</si>
  <si>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</si>
  <si>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</si>
  <si>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</si>
  <si>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</si>
  <si>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</si>
  <si>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</si>
  <si>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</si>
  <si>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</si>
  <si>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</si>
  <si>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</si>
  <si>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</si>
  <si>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</si>
  <si>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</si>
  <si>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</si>
  <si>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</si>
  <si>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</si>
  <si>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</si>
  <si>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</si>
  <si>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</si>
  <si>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</si>
  <si>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</si>
  <si>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</si>
  <si>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</si>
  <si>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</si>
  <si>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</si>
  <si>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</si>
  <si>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</si>
  <si>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</si>
  <si>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</si>
  <si>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</si>
  <si>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</si>
  <si>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</si>
  <si>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</si>
  <si>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</si>
  <si>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</si>
  <si>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</si>
  <si>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</si>
  <si>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</si>
  <si>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</si>
  <si>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</si>
  <si>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</si>
  <si>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</si>
  <si>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</si>
  <si>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</si>
  <si>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</si>
  <si>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</si>
  <si>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</si>
  <si>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</si>
  <si>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</si>
  <si>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</si>
  <si>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</si>
  <si>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</si>
  <si>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</si>
  <si>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</si>
  <si>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</si>
  <si>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</si>
  <si>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</si>
  <si>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</si>
  <si>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</si>
  <si>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</si>
  <si>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</si>
  <si>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</si>
  <si>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</si>
  <si>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</si>
  <si>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</si>
  <si>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</si>
  <si>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</si>
  <si>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</si>
  <si>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</si>
  <si>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</si>
  <si>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</si>
  <si>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</si>
  <si>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</si>
  <si>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</si>
  <si>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</si>
  <si>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</si>
  <si>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</si>
  <si>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</si>
  <si>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</si>
  <si>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</si>
  <si>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</si>
  <si>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</si>
  <si>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</si>
  <si>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</si>
  <si>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</si>
  <si>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</si>
  <si>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</si>
  <si>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</si>
  <si>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</si>
  <si>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</si>
  <si>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</si>
  <si>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</si>
  <si>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</si>
  <si>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</si>
  <si>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</si>
  <si>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</si>
  <si>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</si>
  <si>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</si>
  <si>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</si>
  <si>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</si>
  <si>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</si>
  <si>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</si>
  <si>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</si>
  <si>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</si>
  <si>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</si>
  <si>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</si>
  <si>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</si>
  <si>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</si>
  <si>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</si>
  <si>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</si>
  <si>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</si>
  <si>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</si>
  <si>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</si>
  <si>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</si>
  <si>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</si>
  <si>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</si>
  <si>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</si>
  <si>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</si>
  <si>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</si>
  <si>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</si>
  <si>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</si>
  <si>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</si>
  <si>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</si>
  <si>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</si>
  <si>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</si>
  <si>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</si>
  <si>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</si>
  <si>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</si>
  <si>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</si>
  <si>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</si>
  <si>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</si>
  <si>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</si>
  <si>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</si>
  <si>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</si>
  <si>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</si>
  <si>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</si>
  <si>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</si>
  <si>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</si>
  <si>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</si>
  <si>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</si>
  <si>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</si>
  <si>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</si>
  <si>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</si>
  <si>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</si>
  <si>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</si>
  <si>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</si>
  <si>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</si>
  <si>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</si>
  <si>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</si>
  <si>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</si>
  <si>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</si>
  <si>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</si>
  <si>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</si>
  <si>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</si>
  <si>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</si>
  <si>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</si>
  <si>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</si>
  <si>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</si>
  <si>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</si>
  <si>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</si>
  <si>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</si>
  <si>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</si>
  <si>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</si>
  <si>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</si>
  <si>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</si>
  <si>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</si>
  <si>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</si>
  <si>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</si>
  <si>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</si>
  <si>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</si>
  <si>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</si>
  <si>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</si>
  <si>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</si>
  <si>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</si>
  <si>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</si>
  <si>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</si>
  <si>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</si>
  <si>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</si>
  <si>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</si>
  <si>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</si>
  <si>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</si>
  <si>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</si>
  <si>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</si>
  <si>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</si>
  <si>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</si>
  <si>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</si>
  <si>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</si>
  <si>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</si>
  <si>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</si>
  <si>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</si>
  <si>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</si>
  <si>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</si>
  <si>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</si>
  <si>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</si>
  <si>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</si>
  <si>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</si>
  <si>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</si>
  <si>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</si>
  <si>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</si>
  <si>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</si>
  <si>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</si>
  <si>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</si>
  <si>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</si>
  <si>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</si>
  <si>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</si>
  <si>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</si>
  <si>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</si>
  <si>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</si>
  <si>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</si>
  <si>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</si>
  <si>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</si>
  <si>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</si>
  <si>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</si>
  <si>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</si>
  <si>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</si>
  <si>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</si>
  <si>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</si>
  <si>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</si>
  <si>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</si>
  <si>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</si>
  <si>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</si>
  <si>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</si>
  <si>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</si>
  <si>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</si>
  <si>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</si>
  <si>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</si>
  <si>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</si>
  <si>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</si>
  <si>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</si>
  <si>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</si>
  <si>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</si>
  <si>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</si>
  <si>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</si>
  <si>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</si>
  <si>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</si>
  <si>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</si>
  <si>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</si>
  <si>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</si>
  <si>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</si>
  <si>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</si>
  <si>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</si>
  <si>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</si>
  <si>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</si>
  <si>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</si>
  <si>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</si>
  <si>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</si>
  <si>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</si>
  <si>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</si>
  <si>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</si>
  <si>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</si>
  <si>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</si>
  <si>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</si>
  <si>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</si>
  <si>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</si>
  <si>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</si>
  <si>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</si>
  <si>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</si>
  <si>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</si>
  <si>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</si>
  <si>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</si>
  <si>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</si>
  <si>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</si>
  <si>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</si>
  <si>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</si>
  <si>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</si>
  <si>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</si>
  <si>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</si>
  <si>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</si>
  <si>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</si>
  <si>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</si>
  <si>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</si>
  <si>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</si>
  <si>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</si>
  <si>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</si>
  <si>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</si>
  <si>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</si>
  <si>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</si>
  <si>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</si>
  <si>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</si>
  <si>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</si>
  <si>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</si>
  <si>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</si>
  <si>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</si>
  <si>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</si>
  <si>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</si>
  <si>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</si>
  <si>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</si>
  <si>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</si>
  <si>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</si>
  <si>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</si>
  <si>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</si>
  <si>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</si>
  <si>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</si>
  <si>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</si>
  <si>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</si>
  <si>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</si>
  <si>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</si>
  <si>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</si>
  <si>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</si>
  <si>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</si>
  <si>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</si>
  <si>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</si>
  <si>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</si>
  <si>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</si>
  <si>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</si>
  <si>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</si>
  <si>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</si>
  <si>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</si>
  <si>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</si>
  <si>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</si>
  <si>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</si>
  <si>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</si>
  <si>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</si>
  <si>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</si>
  <si>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</si>
  <si>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</si>
  <si>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</si>
  <si>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</si>
  <si>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</si>
  <si>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</si>
  <si>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</si>
  <si>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</si>
  <si>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</si>
  <si>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</si>
  <si>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</si>
  <si>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</si>
  <si>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</si>
  <si>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</si>
  <si>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</si>
  <si>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</si>
  <si>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</si>
  <si>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</si>
  <si>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</si>
  <si>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</si>
  <si>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</si>
  <si>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</si>
  <si>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</si>
  <si>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</si>
  <si>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</si>
  <si>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</si>
  <si>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</si>
  <si>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</si>
  <si>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</si>
  <si>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</si>
  <si>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</si>
  <si>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</si>
  <si>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</si>
  <si>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</si>
  <si>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</si>
  <si>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</si>
  <si>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</si>
  <si>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</si>
  <si>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</si>
  <si>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</si>
  <si>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</si>
  <si>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</si>
  <si>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</si>
  <si>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</si>
  <si>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</si>
  <si>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</si>
  <si>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</si>
  <si>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</si>
  <si>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</si>
  <si>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</si>
  <si>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</si>
  <si>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</si>
  <si>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</si>
  <si>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</si>
  <si>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</si>
  <si>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</si>
  <si>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</si>
  <si>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</si>
  <si>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</si>
  <si>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</si>
  <si>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</si>
  <si>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</si>
  <si>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</si>
  <si>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</si>
  <si>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</si>
  <si>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</si>
  <si>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</si>
  <si>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</si>
  <si>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</si>
  <si>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</si>
  <si>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</si>
  <si>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</si>
  <si>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</si>
  <si>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</si>
  <si>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</si>
  <si>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</si>
  <si>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</si>
  <si>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</si>
  <si>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</si>
  <si>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</si>
  <si>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</si>
  <si>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</si>
  <si>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</si>
  <si>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</si>
  <si>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</si>
  <si>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</si>
  <si>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</si>
  <si>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</si>
  <si>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</si>
  <si>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</si>
  <si>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</si>
  <si>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</si>
  <si>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</si>
  <si>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</si>
  <si>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</si>
  <si>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</si>
  <si>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</si>
  <si>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</si>
  <si>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</si>
  <si>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</si>
  <si>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</si>
  <si>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</si>
  <si>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</si>
  <si>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</si>
  <si>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</si>
  <si>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</si>
  <si>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</si>
  <si>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</si>
  <si>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</si>
  <si>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</si>
  <si>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</si>
  <si>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</si>
  <si>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</si>
  <si>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</si>
  <si>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</si>
  <si>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</si>
  <si>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</si>
  <si>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</si>
  <si>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</si>
  <si>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</si>
  <si>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</si>
  <si>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</si>
  <si>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</si>
  <si>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</si>
  <si>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</si>
  <si>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</si>
  <si>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</si>
  <si>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</si>
  <si>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</si>
  <si>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</si>
  <si>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</si>
  <si>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</si>
  <si>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</si>
  <si>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</si>
  <si>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</si>
  <si>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</si>
  <si>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</si>
  <si>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</si>
  <si>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</si>
  <si>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</si>
  <si>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</si>
  <si>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</si>
  <si>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</si>
  <si>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</si>
  <si>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</si>
  <si>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</si>
  <si>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</si>
  <si>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</si>
  <si>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</si>
  <si>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</si>
  <si>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</si>
  <si>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</si>
  <si>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</si>
  <si>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</si>
  <si>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</si>
  <si>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</si>
  <si>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</si>
  <si>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</si>
  <si>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</si>
  <si>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</si>
  <si>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</si>
  <si>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</si>
  <si>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</si>
  <si>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</si>
  <si>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</si>
  <si>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</si>
  <si>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</si>
  <si>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</si>
  <si>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</si>
  <si>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</si>
  <si>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</si>
  <si>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</si>
  <si>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</si>
  <si>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</si>
  <si>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</si>
  <si>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</si>
  <si>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</si>
  <si>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</si>
  <si>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</si>
  <si>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</si>
  <si>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</si>
  <si>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</si>
  <si>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</si>
  <si>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</si>
  <si>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</si>
  <si>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</si>
  <si>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</si>
  <si>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</si>
  <si>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</si>
  <si>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</si>
  <si>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</si>
  <si>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</si>
  <si>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</si>
  <si>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</si>
  <si>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</si>
  <si>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</si>
  <si>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</si>
  <si>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</si>
  <si>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</si>
  <si>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</si>
  <si>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</si>
  <si>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</si>
  <si>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</si>
  <si>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</si>
  <si>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</si>
  <si>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</si>
  <si>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</si>
  <si>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</si>
  <si>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</si>
  <si>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</si>
  <si>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</si>
  <si>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</si>
  <si>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</si>
  <si>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</si>
  <si>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</si>
  <si>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</si>
  <si>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</si>
  <si>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</si>
  <si>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</si>
  <si>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</si>
  <si>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</si>
  <si>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</si>
  <si>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</si>
  <si>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</si>
  <si>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</si>
  <si>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</si>
  <si>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</si>
  <si>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</si>
  <si>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</si>
  <si>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</si>
  <si>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</si>
  <si>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</si>
  <si>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</si>
  <si>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</si>
  <si>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</si>
  <si>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</si>
  <si>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</si>
  <si>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</si>
  <si>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</si>
  <si>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</si>
  <si>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</si>
  <si>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</si>
  <si>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</si>
  <si>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</si>
  <si>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</si>
  <si>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</si>
  <si>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</si>
  <si>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</si>
  <si>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</si>
  <si>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</si>
  <si>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</si>
  <si>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</si>
  <si>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</si>
  <si>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</si>
  <si>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</si>
  <si>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</si>
  <si>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</si>
  <si>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</si>
  <si>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</si>
  <si>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</si>
  <si>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</si>
  <si>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</si>
  <si>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</si>
  <si>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</si>
  <si>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</si>
  <si>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</si>
  <si>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</si>
  <si>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</si>
  <si>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</si>
  <si>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</si>
  <si>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</si>
  <si>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</si>
  <si>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</si>
  <si>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</si>
  <si>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</si>
  <si>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</si>
  <si>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</si>
  <si>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</si>
  <si>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</si>
  <si>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</si>
  <si>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</si>
  <si>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</si>
  <si>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</si>
  <si>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</si>
  <si>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</si>
  <si>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</si>
  <si>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</si>
  <si>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</si>
  <si>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</si>
  <si>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</si>
  <si>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</si>
  <si>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</si>
  <si>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</si>
  <si>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</si>
  <si>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</si>
  <si>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</si>
  <si>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</si>
  <si>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</si>
  <si>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</si>
  <si>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</si>
  <si>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</si>
  <si>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</si>
  <si>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</si>
  <si>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</si>
  <si>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</si>
  <si>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</si>
  <si>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</si>
  <si>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</si>
  <si>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</si>
  <si>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</si>
  <si>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</si>
  <si>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</si>
  <si>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</si>
  <si>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</si>
  <si>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</si>
  <si>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</si>
  <si>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</si>
  <si>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</si>
  <si>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</si>
  <si>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</si>
  <si>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</si>
  <si>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</si>
  <si>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</si>
  <si>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</si>
  <si>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</si>
  <si>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</si>
  <si>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</si>
  <si>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</si>
  <si>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</si>
  <si>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</si>
  <si>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</si>
  <si>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</si>
  <si>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</si>
  <si>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</si>
  <si>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</si>
  <si>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</si>
  <si>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</si>
  <si>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</si>
  <si>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</si>
  <si>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</si>
  <si>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</si>
  <si>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</si>
  <si>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</si>
  <si>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</si>
  <si>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</si>
  <si>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</si>
  <si>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</si>
  <si>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</si>
  <si>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</si>
  <si>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</si>
  <si>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</si>
  <si>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</si>
  <si>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</si>
  <si>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</si>
  <si>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</si>
  <si>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</si>
  <si>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</si>
  <si>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</si>
  <si>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</si>
  <si>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</si>
  <si>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</si>
  <si>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</si>
  <si>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</si>
  <si>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</si>
  <si>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</si>
  <si>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</si>
  <si>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</si>
  <si>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</si>
  <si>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</si>
  <si>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</si>
  <si>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</si>
  <si>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</si>
  <si>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</si>
  <si>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</si>
  <si>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</si>
  <si>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</si>
  <si>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</si>
  <si>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</si>
  <si>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</si>
  <si>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</si>
  <si>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</si>
  <si>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</si>
  <si>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</si>
  <si>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</si>
  <si>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</si>
  <si>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</si>
  <si>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</si>
  <si>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</si>
  <si>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</si>
  <si>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</si>
  <si>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</si>
  <si>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</si>
  <si>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</si>
  <si>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</si>
  <si>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</si>
  <si>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</si>
  <si>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</si>
  <si>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</si>
  <si>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</si>
  <si>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</si>
  <si>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</si>
  <si>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</si>
  <si>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</si>
  <si>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</si>
  <si>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</si>
  <si>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</si>
  <si>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</si>
  <si>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</si>
  <si>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</si>
  <si>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</si>
  <si>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</si>
  <si>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</si>
  <si>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</si>
  <si>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</si>
  <si>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</si>
  <si>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</si>
  <si>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</si>
  <si>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</si>
  <si>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</si>
  <si>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</si>
  <si>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</si>
  <si>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</si>
  <si>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</si>
  <si>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</si>
  <si>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</si>
  <si>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</si>
  <si>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</si>
  <si>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</si>
  <si>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</si>
  <si>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</si>
  <si>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</si>
  <si>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</si>
  <si>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</si>
  <si>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</si>
  <si>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</si>
  <si>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</si>
  <si>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</si>
  <si>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</si>
  <si>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</si>
  <si>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</si>
  <si>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</si>
  <si>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</si>
  <si>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</si>
  <si>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</si>
  <si>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</si>
  <si>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</si>
  <si>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</si>
  <si>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</si>
  <si>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</si>
  <si>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</si>
  <si>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</si>
  <si>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</si>
  <si>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</si>
  <si>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</si>
  <si>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</si>
  <si>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</si>
  <si>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</si>
  <si>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</si>
  <si>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</si>
  <si>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</si>
  <si>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</si>
  <si>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</si>
  <si>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</si>
  <si>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</si>
  <si>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</si>
  <si>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</si>
  <si>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</si>
  <si>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</si>
  <si>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</si>
  <si>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</si>
  <si>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</si>
  <si>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</si>
  <si>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</si>
  <si>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</si>
  <si>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</si>
  <si>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</si>
  <si>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</si>
  <si>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</si>
  <si>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</si>
  <si>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</si>
  <si>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</si>
  <si>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</si>
  <si>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</si>
  <si>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</si>
  <si>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</si>
  <si>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</si>
  <si>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</si>
  <si>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</si>
  <si>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</si>
  <si>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</si>
  <si>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</si>
  <si>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</si>
  <si>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</si>
  <si>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</si>
  <si>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</si>
  <si>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</si>
  <si>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</si>
  <si>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</si>
  <si>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</si>
  <si>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</si>
  <si>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</si>
  <si>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</si>
  <si>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</si>
  <si>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</si>
  <si>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</si>
  <si>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</si>
  <si>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</si>
  <si>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</si>
  <si>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</si>
  <si>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</si>
  <si>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</si>
  <si>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</si>
  <si>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</si>
  <si>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</si>
  <si>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</si>
  <si>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</si>
  <si>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</si>
  <si>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</si>
  <si>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</si>
  <si>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</si>
  <si>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</si>
  <si>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</si>
  <si>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</si>
  <si>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</si>
  <si>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</si>
  <si>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</si>
  <si>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</si>
  <si>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</si>
  <si>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</si>
  <si>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</si>
  <si>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</si>
  <si>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</si>
  <si>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</si>
  <si>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</si>
  <si>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</si>
  <si>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</si>
  <si>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</si>
  <si>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</si>
  <si>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</si>
  <si>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</si>
  <si>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</si>
  <si>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</si>
  <si>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</si>
  <si>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</si>
  <si>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</si>
  <si>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</si>
  <si>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</si>
  <si>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</si>
  <si>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</si>
  <si>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</si>
  <si>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</si>
  <si>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</si>
  <si>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</si>
  <si>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</si>
  <si>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</si>
  <si>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</si>
  <si>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</si>
  <si>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</si>
  <si>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</si>
  <si>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</si>
  <si>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</si>
  <si>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</si>
  <si>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</si>
  <si>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</si>
  <si>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</si>
  <si>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</si>
  <si>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</si>
  <si>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</si>
  <si>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</si>
  <si>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</si>
  <si>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</si>
  <si>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</si>
  <si>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</si>
  <si>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</si>
  <si>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</si>
  <si>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</si>
  <si>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</si>
  <si>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</si>
  <si>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</si>
  <si>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</si>
  <si>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</si>
  <si>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</si>
  <si>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</si>
  <si>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</si>
  <si>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</si>
  <si>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</si>
  <si>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</si>
  <si>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</si>
  <si>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</si>
  <si>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</si>
  <si>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</si>
  <si>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</si>
  <si>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</si>
  <si>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</si>
  <si>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</si>
  <si>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</si>
  <si>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</si>
  <si>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</si>
  <si>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</si>
  <si>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</si>
  <si>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</si>
  <si>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</si>
  <si>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</si>
  <si>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</si>
  <si>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</si>
  <si>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</si>
  <si>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</si>
  <si>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</si>
  <si>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</si>
  <si>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</si>
  <si>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</si>
  <si>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</si>
  <si>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</si>
  <si>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</si>
  <si>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</si>
  <si>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</si>
  <si>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</si>
  <si>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</si>
  <si>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</si>
  <si>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</si>
  <si>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</si>
  <si>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</si>
  <si>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</si>
  <si>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</si>
  <si>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</si>
  <si>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</si>
  <si>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</si>
  <si>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</si>
  <si>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</si>
  <si>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</si>
  <si>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</si>
  <si>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</si>
  <si>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</si>
  <si>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</si>
  <si>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</si>
  <si>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</si>
  <si>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</si>
  <si>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</si>
  <si>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</si>
  <si>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</si>
  <si>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</si>
  <si>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</si>
  <si>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</si>
  <si>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</si>
  <si>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</si>
  <si>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</si>
  <si>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</si>
  <si>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</si>
  <si>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</si>
  <si>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</si>
  <si>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</si>
  <si>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</si>
  <si>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</si>
  <si>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</si>
  <si>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</si>
  <si>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</si>
  <si>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</si>
  <si>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</si>
  <si>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</si>
  <si>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</si>
  <si>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</si>
  <si>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</si>
  <si>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</si>
  <si>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</si>
  <si>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</si>
  <si>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</si>
  <si>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</si>
  <si>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</si>
  <si>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</si>
  <si>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</si>
  <si>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</si>
  <si>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</si>
  <si>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</si>
  <si>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</si>
  <si>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</si>
  <si>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</si>
  <si>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</si>
  <si>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</si>
  <si>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</si>
  <si>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</si>
  <si>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</si>
  <si>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</si>
  <si>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</si>
  <si>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</si>
  <si>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</si>
  <si>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</si>
  <si>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</si>
  <si>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</si>
  <si>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</si>
  <si>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</si>
  <si>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</si>
  <si>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</si>
  <si>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</si>
  <si>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</si>
  <si>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</si>
  <si>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</si>
  <si>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</si>
  <si>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</si>
  <si>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</si>
  <si>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</si>
  <si>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</si>
  <si>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</si>
  <si>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</si>
  <si>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</si>
  <si>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</si>
  <si>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</si>
  <si>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</si>
  <si>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</si>
  <si>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</si>
  <si>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</si>
  <si>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</si>
  <si>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</si>
  <si>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</si>
  <si>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</si>
  <si>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</si>
  <si>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</si>
  <si>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</si>
  <si>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</si>
  <si>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</si>
  <si>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</si>
  <si>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</si>
  <si>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</si>
  <si>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</si>
  <si>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</si>
  <si>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</si>
  <si>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</si>
  <si>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</si>
  <si>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</si>
  <si>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</si>
  <si>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</si>
  <si>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</si>
  <si>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</si>
  <si>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</si>
  <si>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</si>
  <si>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</si>
  <si>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</si>
  <si>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</si>
  <si>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</si>
  <si>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</si>
  <si>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</si>
  <si>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</si>
  <si>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</si>
  <si>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</si>
  <si>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</si>
  <si>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</si>
  <si>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</si>
  <si>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</si>
  <si>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</si>
  <si>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</si>
  <si>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</si>
  <si>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</si>
  <si>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</si>
  <si>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</si>
  <si>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</si>
  <si>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</si>
  <si>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</si>
  <si>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</si>
  <si>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</si>
  <si>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</si>
  <si>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</si>
  <si>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</si>
  <si>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</si>
  <si>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</si>
  <si>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</si>
  <si>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</si>
  <si>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</si>
  <si>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</si>
  <si>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</si>
  <si>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</si>
  <si>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</si>
  <si>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</si>
  <si>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</si>
  <si>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</si>
  <si>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</si>
  <si>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</si>
  <si>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</si>
  <si>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</si>
  <si>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</si>
  <si>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</si>
  <si>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</si>
  <si>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</si>
  <si>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</si>
  <si>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</si>
  <si>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</si>
  <si>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</si>
  <si>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</si>
  <si>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</si>
  <si>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</si>
  <si>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</si>
  <si>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</si>
  <si>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</si>
  <si>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</si>
  <si>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</si>
  <si>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</si>
  <si>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</si>
  <si>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</si>
  <si>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</si>
  <si>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</si>
  <si>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</si>
  <si>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</si>
  <si>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</si>
  <si>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</si>
  <si>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</si>
  <si>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</si>
  <si>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</si>
  <si>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</si>
  <si>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</si>
  <si>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</si>
  <si>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</si>
  <si>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</si>
  <si>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</si>
  <si>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</si>
  <si>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</si>
  <si>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</si>
  <si>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</si>
  <si>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</si>
  <si>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</si>
  <si>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</si>
  <si>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</si>
  <si>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</si>
  <si>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</si>
  <si>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</si>
  <si>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</si>
  <si>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</si>
  <si>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</si>
  <si>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</si>
  <si>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</si>
  <si>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</si>
  <si>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</si>
  <si>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</si>
  <si>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</si>
  <si>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</si>
  <si>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</si>
  <si>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</si>
  <si>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</si>
  <si>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</si>
  <si>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</si>
  <si>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</si>
  <si>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</si>
  <si>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</si>
  <si>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</si>
  <si>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</si>
  <si>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</si>
  <si>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</si>
  <si>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</si>
  <si>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</si>
  <si>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</si>
  <si>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</si>
  <si>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</si>
  <si>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</si>
  <si>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</si>
  <si>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</si>
  <si>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</si>
  <si>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</si>
  <si>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</si>
  <si>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</si>
  <si>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</si>
  <si>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</si>
  <si>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</si>
  <si>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</si>
  <si>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</si>
  <si>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</si>
  <si>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</si>
  <si>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</si>
  <si>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</si>
  <si>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</si>
  <si>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</si>
  <si>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</si>
  <si>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</si>
  <si>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</si>
  <si>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</si>
  <si>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</si>
  <si>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</si>
  <si>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</si>
  <si>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</si>
  <si>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</si>
  <si>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</si>
  <si>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</si>
  <si>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</si>
  <si>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</si>
  <si>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</si>
  <si>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</si>
  <si>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</si>
  <si>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</si>
  <si>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</si>
  <si>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</si>
  <si>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</si>
  <si>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</si>
  <si>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</si>
  <si>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</si>
  <si>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</si>
  <si>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</si>
  <si>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</si>
  <si>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</si>
  <si>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</si>
  <si>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</si>
  <si>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</si>
  <si>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</si>
  <si>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</si>
  <si>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</si>
  <si>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</si>
  <si>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</si>
  <si>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</si>
  <si>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</si>
  <si>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</si>
  <si>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</si>
  <si>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</si>
  <si>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</si>
  <si>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</si>
  <si>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</si>
  <si>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</si>
  <si>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</si>
  <si>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</si>
  <si>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</si>
  <si>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</si>
  <si>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</si>
  <si>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</si>
  <si>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</si>
  <si>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</si>
  <si>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</si>
  <si>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</si>
  <si>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</si>
  <si>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</si>
  <si>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</si>
  <si>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</si>
  <si>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</si>
  <si>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</si>
  <si>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</si>
  <si>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</si>
  <si>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</si>
  <si>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</si>
  <si>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</si>
  <si>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</si>
  <si>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</si>
  <si>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</si>
  <si>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</si>
  <si>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</si>
  <si>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</si>
  <si>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</si>
  <si>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</si>
  <si>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</si>
  <si>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</si>
  <si>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</si>
  <si>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</si>
  <si>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</si>
  <si>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</si>
  <si>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</si>
  <si>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</si>
  <si>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</si>
  <si>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</si>
  <si>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</si>
  <si>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</si>
  <si>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</si>
  <si>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</si>
  <si>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</si>
  <si>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</si>
  <si>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</si>
  <si>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</si>
  <si>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</si>
  <si>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</si>
  <si>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</si>
  <si>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</si>
  <si>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</si>
  <si>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</si>
  <si>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</si>
  <si>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</si>
  <si>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</si>
  <si>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</si>
  <si>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</si>
  <si>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</si>
  <si>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</si>
  <si>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</si>
  <si>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</si>
  <si>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</si>
  <si>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</si>
  <si>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</si>
  <si>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</si>
  <si>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</si>
  <si>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</si>
  <si>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</si>
  <si>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</si>
  <si>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</si>
  <si>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</si>
  <si>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</si>
  <si>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</si>
  <si>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</si>
  <si>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</si>
  <si>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</si>
  <si>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</si>
  <si>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</si>
  <si>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</si>
  <si>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</si>
  <si>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</si>
  <si>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</si>
  <si>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</si>
  <si>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</si>
  <si>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</si>
  <si>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</si>
  <si>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</si>
  <si>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</si>
  <si>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</si>
  <si>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</si>
  <si>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</si>
  <si>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</si>
  <si>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</si>
  <si>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</si>
  <si>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</si>
  <si>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</si>
  <si>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</si>
  <si>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</si>
  <si>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</si>
  <si>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</si>
  <si>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</si>
  <si>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</si>
  <si>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</si>
  <si>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</si>
  <si>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</si>
  <si>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</si>
  <si>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</si>
  <si>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</si>
  <si>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</si>
  <si>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</si>
  <si>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</si>
  <si>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</si>
  <si>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</si>
  <si>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</si>
  <si>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</si>
  <si>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</si>
  <si>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</si>
  <si>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</si>
  <si>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</si>
  <si>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</si>
  <si>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</si>
  <si>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</si>
  <si>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</si>
  <si>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</si>
  <si>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</si>
  <si>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</si>
  <si>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</si>
  <si>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</si>
  <si>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</si>
  <si>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</si>
  <si>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</si>
  <si>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</si>
  <si>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</si>
  <si>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</si>
  <si>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</si>
  <si>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</si>
  <si>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</si>
  <si>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</si>
  <si>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</si>
  <si>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</si>
  <si>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</si>
  <si>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</si>
  <si>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</si>
  <si>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</si>
  <si>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</si>
  <si>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</si>
  <si>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</si>
  <si>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</si>
  <si>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</si>
  <si>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</si>
  <si>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</si>
  <si>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</si>
  <si>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</si>
  <si>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</si>
  <si>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</si>
  <si>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</si>
  <si>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</si>
  <si>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</si>
  <si>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</si>
  <si>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</si>
  <si>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</si>
  <si>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</si>
  <si>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</si>
  <si>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</si>
  <si>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</si>
  <si>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</si>
  <si>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</si>
  <si>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</si>
  <si>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</si>
  <si>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</si>
  <si>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</si>
  <si>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</si>
  <si>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</si>
  <si>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</si>
  <si>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</si>
  <si>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</si>
  <si>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</si>
  <si>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</si>
  <si>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</si>
  <si>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</si>
  <si>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</si>
  <si>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</si>
  <si>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</si>
  <si>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</si>
  <si>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</si>
  <si>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</si>
  <si>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</si>
  <si>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</si>
  <si>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</si>
  <si>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</si>
  <si>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</si>
  <si>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</si>
  <si>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</si>
  <si>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</si>
  <si>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</si>
  <si>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</si>
  <si>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</si>
  <si>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</si>
  <si>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</si>
  <si>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</si>
  <si>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</si>
  <si>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</si>
  <si>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</si>
  <si>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</si>
  <si>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</si>
  <si>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</si>
  <si>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</si>
  <si>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</si>
  <si>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</si>
  <si>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</si>
  <si>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</si>
  <si>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</si>
  <si>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</si>
  <si>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</si>
  <si>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</si>
  <si>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</si>
  <si>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</si>
  <si>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</si>
  <si>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</si>
  <si>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</si>
  <si>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</si>
  <si>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</si>
  <si>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</si>
  <si>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</si>
  <si>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</si>
  <si>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</si>
  <si>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</si>
  <si>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</si>
  <si>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</si>
  <si>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</si>
  <si>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</si>
  <si>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</si>
  <si>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</si>
  <si>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</si>
  <si>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</si>
  <si>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</si>
  <si>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</si>
  <si>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</si>
  <si>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</si>
  <si>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</si>
  <si>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</si>
  <si>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</si>
  <si>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</si>
  <si>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</si>
  <si>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</si>
  <si>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</si>
  <si>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</si>
  <si>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</si>
  <si>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</si>
  <si>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</si>
  <si>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</si>
  <si>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</si>
  <si>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</si>
  <si>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</si>
  <si>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</si>
  <si>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</si>
  <si>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</si>
  <si>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</si>
  <si>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</si>
  <si>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</si>
  <si>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</si>
  <si>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</si>
  <si>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</si>
  <si>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</si>
  <si>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</si>
  <si>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</si>
  <si>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</si>
  <si>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</si>
  <si>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</si>
  <si>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</si>
  <si>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</si>
  <si>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</si>
  <si>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</si>
  <si>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</si>
  <si>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</si>
  <si>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</si>
  <si>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</si>
  <si>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</si>
  <si>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</si>
  <si>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</si>
  <si>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</si>
  <si>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</si>
  <si>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</si>
  <si>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</si>
  <si>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</si>
  <si>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</si>
  <si>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</si>
  <si>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</si>
  <si>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</si>
  <si>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</si>
  <si>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</si>
  <si>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</si>
  <si>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</si>
  <si>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</si>
  <si>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</si>
  <si>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</si>
  <si>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</si>
  <si>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</si>
  <si>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</si>
  <si>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</si>
  <si>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</si>
  <si>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</si>
  <si>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</si>
  <si>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</si>
  <si>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</si>
  <si>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</si>
  <si>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</si>
  <si>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</si>
  <si>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</si>
  <si>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</si>
  <si>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</si>
  <si>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</si>
  <si>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</si>
  <si>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</si>
  <si>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</si>
  <si>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</si>
  <si>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</si>
  <si>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</si>
  <si>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</si>
  <si>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</si>
  <si>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</si>
  <si>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</si>
  <si>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</si>
  <si>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</si>
  <si>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</si>
  <si>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</si>
  <si>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</si>
  <si>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</si>
  <si>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</si>
  <si>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</si>
  <si>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</si>
  <si>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</si>
  <si>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</si>
  <si>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</si>
  <si>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</si>
  <si>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</si>
  <si>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</si>
  <si>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</si>
  <si>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</si>
  <si>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</si>
  <si>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</si>
  <si>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</si>
  <si>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</si>
  <si>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</si>
  <si>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</si>
  <si>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</si>
  <si>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</si>
  <si>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</si>
  <si>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</si>
  <si>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</si>
  <si>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</si>
  <si>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</si>
  <si>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</si>
  <si>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</si>
  <si>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</si>
  <si>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</si>
  <si>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</si>
  <si>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</si>
  <si>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</si>
  <si>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</si>
  <si>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</si>
  <si>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</si>
  <si>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</si>
  <si>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</si>
  <si>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</si>
  <si>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</si>
  <si>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</si>
  <si>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</si>
  <si>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</si>
  <si>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</si>
  <si>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</si>
  <si>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</si>
  <si>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</si>
  <si>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</si>
  <si>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</si>
  <si>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</si>
  <si>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</si>
  <si>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</si>
  <si>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</si>
  <si>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</si>
  <si>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</si>
  <si>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</si>
  <si>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</si>
  <si>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</si>
  <si>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</si>
  <si>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</si>
  <si>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</si>
  <si>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</si>
  <si>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</si>
  <si>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</si>
  <si>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</si>
  <si>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</si>
  <si>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</si>
  <si>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</si>
  <si>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</si>
  <si>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</si>
  <si>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</si>
  <si>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</si>
  <si>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</si>
  <si>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</si>
  <si>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</si>
  <si>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</si>
  <si>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</si>
  <si>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</si>
  <si>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</si>
  <si>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</si>
  <si>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</si>
  <si>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</si>
  <si>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</si>
  <si>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</si>
  <si>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</si>
  <si>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</si>
  <si>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</si>
  <si>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</si>
  <si>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</si>
  <si>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</si>
  <si>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</si>
  <si>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</si>
  <si>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</si>
  <si>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</si>
  <si>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</si>
  <si>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</si>
  <si>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</si>
  <si>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</si>
  <si>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</si>
  <si>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</si>
  <si>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</si>
  <si>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</si>
  <si>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</si>
  <si>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</si>
  <si>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</si>
  <si>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</si>
  <si>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</si>
  <si>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</si>
  <si>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</si>
  <si>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</si>
  <si>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</si>
  <si>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</si>
  <si>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</si>
  <si>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</si>
  <si>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</si>
  <si>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</si>
  <si>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</si>
  <si>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</si>
  <si>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</si>
  <si>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</si>
  <si>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</si>
  <si>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</si>
  <si>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</si>
  <si>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</si>
  <si>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</si>
  <si>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</si>
  <si>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</si>
  <si>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</si>
  <si>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</si>
  <si>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</si>
  <si>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</si>
  <si>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</si>
  <si>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</si>
  <si>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</si>
  <si>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</si>
  <si>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</si>
  <si>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</si>
  <si>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</si>
  <si>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</si>
  <si>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</si>
  <si>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</si>
  <si>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</si>
  <si>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</si>
  <si>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</si>
  <si>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</si>
  <si>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</si>
  <si>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</si>
  <si>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</si>
  <si>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</si>
  <si>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</si>
  <si>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</si>
  <si>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</si>
  <si>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</si>
  <si>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</si>
  <si>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</si>
  <si>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</si>
  <si>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</si>
  <si>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</si>
  <si>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</si>
  <si>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</si>
  <si>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</si>
  <si>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</si>
  <si>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</si>
  <si>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</si>
  <si>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</si>
  <si>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</si>
  <si>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</si>
  <si>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</si>
  <si>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</si>
  <si>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</si>
  <si>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</si>
  <si>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</si>
  <si>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</si>
  <si>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</si>
  <si>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</si>
  <si>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</si>
  <si>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</si>
  <si>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</si>
  <si>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</si>
  <si>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</si>
  <si>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</si>
  <si>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</si>
  <si>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</si>
  <si>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</si>
  <si>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</si>
  <si>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</si>
  <si>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</si>
  <si>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</si>
  <si>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</si>
  <si>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</si>
  <si>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</si>
  <si>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</si>
  <si>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</si>
  <si>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</si>
  <si>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</si>
  <si>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</si>
  <si>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</si>
  <si>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</si>
  <si>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</si>
  <si>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</si>
  <si>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</si>
  <si>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</si>
  <si>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</si>
  <si>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</si>
  <si>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</si>
  <si>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</si>
  <si>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</si>
  <si>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</si>
  <si>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</si>
  <si>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</si>
  <si>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</si>
  <si>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</si>
  <si>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</si>
  <si>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</si>
  <si>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</si>
  <si>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</si>
  <si>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</si>
  <si>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</si>
  <si>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</si>
  <si>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</si>
  <si>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</si>
  <si>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</si>
  <si>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</si>
  <si>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</si>
  <si>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</si>
  <si>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</si>
  <si>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</si>
  <si>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</si>
  <si>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</si>
  <si>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</si>
  <si>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</si>
  <si>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</si>
  <si>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</si>
  <si>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</si>
  <si>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</si>
  <si>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</si>
  <si>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</si>
  <si>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</si>
  <si>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</si>
  <si>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</si>
  <si>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</si>
  <si>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</si>
  <si>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</si>
  <si>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</si>
  <si>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</si>
  <si>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</si>
  <si>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</si>
  <si>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</si>
  <si>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</si>
  <si>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</si>
  <si>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</si>
  <si>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</si>
  <si>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</si>
  <si>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</si>
  <si>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</si>
  <si>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</si>
  <si>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</si>
  <si>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</si>
  <si>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</si>
  <si>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</si>
  <si>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</si>
  <si>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</si>
  <si>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</si>
  <si>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</si>
  <si>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</si>
  <si>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</si>
  <si>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</si>
  <si>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</si>
  <si>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</si>
  <si>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</si>
  <si>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</si>
  <si>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</si>
  <si>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</si>
  <si>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</si>
  <si>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</si>
  <si>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</si>
  <si>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</si>
  <si>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</si>
  <si>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</si>
  <si>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</si>
  <si>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</si>
  <si>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</si>
  <si>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</si>
  <si>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</si>
  <si>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</si>
  <si>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</si>
  <si>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</si>
  <si>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</si>
  <si>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</si>
  <si>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</si>
  <si>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</si>
  <si>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</si>
  <si>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</si>
  <si>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</si>
  <si>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</si>
  <si>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</si>
  <si>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</si>
  <si>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</si>
  <si>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</si>
  <si>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</si>
  <si>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</si>
  <si>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</si>
  <si>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</si>
  <si>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</si>
  <si>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</si>
  <si>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</si>
  <si>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</si>
  <si>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</si>
  <si>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</si>
  <si>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</si>
  <si>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</si>
  <si>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</si>
  <si>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</si>
  <si>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</si>
  <si>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</si>
  <si>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</si>
  <si>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</si>
  <si>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</si>
  <si>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</si>
  <si>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</si>
  <si>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</si>
  <si>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</si>
  <si>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</si>
  <si>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</si>
  <si>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</si>
  <si>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</si>
  <si>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</si>
  <si>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</si>
  <si>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</si>
  <si>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</si>
  <si>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</si>
  <si>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</si>
  <si>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</si>
  <si>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</si>
  <si>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</si>
  <si>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</si>
  <si>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</si>
  <si>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</si>
  <si>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</si>
  <si>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</si>
  <si>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</si>
  <si>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</si>
  <si>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</si>
  <si>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</si>
  <si>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</si>
  <si>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</si>
  <si>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</si>
  <si>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</si>
  <si>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</si>
  <si>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</si>
  <si>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</si>
  <si>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</si>
  <si>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</si>
  <si>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</si>
  <si>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</si>
  <si>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</si>
  <si>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</si>
  <si>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</si>
  <si>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</si>
  <si>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</si>
  <si>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</si>
  <si>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</si>
  <si>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</si>
  <si>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</si>
  <si>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</si>
  <si>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</si>
  <si>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</si>
  <si>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</si>
  <si>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</si>
  <si>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</si>
  <si>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</si>
  <si>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</si>
  <si>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</si>
  <si>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</si>
  <si>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</si>
  <si>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</si>
  <si>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</si>
  <si>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</si>
  <si>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</si>
  <si>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</si>
  <si>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</si>
  <si>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</si>
  <si>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</si>
  <si>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</si>
  <si>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</si>
  <si>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</si>
  <si>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</si>
  <si>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</si>
  <si>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</si>
  <si>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</si>
  <si>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</si>
  <si>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</si>
  <si>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</si>
  <si>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</si>
  <si>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</si>
  <si>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</si>
  <si>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</si>
  <si>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</si>
  <si>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</si>
  <si>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</si>
  <si>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</si>
  <si>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</si>
  <si>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</si>
  <si>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</si>
  <si>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</si>
  <si>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</si>
  <si>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</si>
  <si>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</si>
  <si>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</si>
  <si>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</si>
  <si>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</si>
  <si>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</si>
  <si>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</si>
  <si>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</si>
  <si>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</si>
  <si>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</si>
  <si>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</si>
  <si>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</si>
  <si>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</si>
  <si>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</si>
  <si>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</si>
  <si>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</si>
  <si>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</si>
  <si>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</si>
  <si>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</si>
  <si>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</si>
  <si>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</si>
  <si>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</si>
  <si>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</si>
  <si>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</si>
  <si>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</si>
  <si>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</si>
  <si>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</si>
  <si>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</si>
  <si>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</si>
  <si>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</si>
  <si>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</si>
  <si>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</si>
  <si>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</si>
  <si>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</si>
  <si>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</si>
  <si>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</si>
  <si>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</si>
  <si>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</si>
  <si>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</si>
  <si>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</si>
  <si>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</si>
  <si>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</si>
  <si>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</si>
  <si>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</si>
  <si>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</si>
  <si>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</si>
  <si>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</si>
  <si>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</si>
  <si>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</si>
  <si>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</si>
  <si>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</si>
  <si>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</si>
  <si>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</si>
  <si>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</si>
  <si>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</si>
  <si>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</si>
  <si>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</si>
  <si>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</si>
  <si>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</si>
  <si>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</si>
  <si>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</si>
  <si>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</si>
  <si>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</si>
  <si>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</si>
  <si>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</si>
  <si>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</si>
  <si>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</si>
  <si>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</si>
  <si>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</si>
  <si>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</si>
  <si>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</si>
  <si>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</si>
  <si>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</si>
  <si>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</si>
  <si>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</si>
  <si>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</si>
  <si>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</si>
  <si>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</si>
  <si>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</si>
  <si>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</si>
  <si>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</si>
  <si>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</si>
  <si>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</si>
  <si>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</si>
  <si>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</si>
  <si>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</si>
  <si>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</si>
  <si>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</si>
  <si>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</si>
  <si>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</si>
  <si>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</si>
  <si>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</si>
  <si>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</si>
  <si>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</si>
  <si>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</si>
  <si>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</si>
  <si>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</si>
  <si>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</si>
  <si>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</si>
  <si>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</si>
  <si>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</si>
  <si>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</si>
  <si>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</si>
  <si>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</si>
  <si>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</si>
  <si>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</si>
  <si>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</si>
  <si>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</si>
  <si>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</si>
  <si>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</si>
  <si>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</si>
  <si>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</si>
  <si>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</si>
  <si>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</si>
  <si>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</si>
  <si>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</si>
  <si>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</si>
  <si>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</si>
  <si>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</si>
  <si>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</si>
  <si>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</si>
  <si>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</si>
  <si>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</si>
  <si>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</si>
  <si>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</si>
  <si>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</si>
  <si>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</si>
  <si>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</si>
  <si>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</si>
  <si>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</si>
  <si>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</si>
  <si>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</si>
  <si>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</si>
  <si>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</si>
  <si>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</si>
  <si>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</si>
  <si>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</si>
  <si>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</si>
  <si>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</si>
  <si>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</si>
  <si>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</si>
  <si>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</si>
  <si>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</si>
  <si>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</si>
  <si>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</si>
  <si>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</si>
  <si>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</si>
  <si>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</si>
  <si>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</si>
  <si>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</si>
  <si>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</si>
  <si>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</si>
  <si>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</si>
  <si>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</si>
  <si>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</si>
  <si>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</si>
  <si>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</si>
  <si>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</si>
  <si>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</si>
  <si>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</si>
  <si>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</si>
  <si>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</si>
  <si>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</si>
  <si>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</si>
  <si>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</si>
  <si>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</si>
  <si>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</si>
  <si>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</si>
  <si>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</si>
  <si>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</si>
  <si>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</si>
  <si>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</si>
  <si>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</si>
  <si>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</si>
  <si>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</si>
  <si>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</si>
  <si>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</si>
  <si>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</si>
  <si>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</si>
  <si>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</si>
  <si>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</si>
  <si>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</si>
  <si>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</si>
  <si>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</si>
  <si>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</si>
  <si>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</si>
  <si>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</si>
  <si>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</si>
  <si>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</si>
  <si>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</si>
  <si>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</si>
  <si>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</si>
  <si>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</si>
  <si>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</si>
  <si>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</si>
  <si>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</si>
  <si>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</si>
  <si>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</si>
  <si>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</si>
  <si>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</si>
  <si>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</si>
  <si>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</si>
  <si>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</si>
  <si>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</si>
  <si>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</si>
  <si>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</si>
  <si>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</si>
  <si>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</si>
  <si>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</si>
  <si>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</si>
  <si>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</si>
  <si>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</si>
  <si>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</si>
  <si>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</si>
  <si>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</si>
  <si>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</si>
  <si>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</si>
  <si>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</si>
  <si>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</si>
  <si>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</si>
  <si>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</si>
  <si>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</si>
  <si>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</si>
  <si>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</si>
  <si>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</si>
  <si>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</si>
  <si>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</si>
  <si>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</si>
  <si>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</si>
  <si>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</si>
  <si>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</si>
  <si>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</si>
  <si>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</si>
  <si>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</si>
  <si>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</si>
  <si>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</si>
  <si>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</si>
  <si>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</si>
  <si>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</si>
  <si>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</si>
  <si>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</si>
  <si>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</si>
  <si>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</si>
  <si>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</si>
  <si>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</si>
  <si>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</si>
  <si>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</si>
  <si>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</si>
  <si>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</si>
  <si>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</si>
  <si>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</si>
  <si>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</si>
  <si>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</si>
  <si>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</si>
  <si>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</si>
  <si>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</si>
  <si>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</si>
  <si>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</si>
  <si>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</si>
  <si>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</si>
  <si>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</si>
  <si>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</si>
  <si>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</si>
  <si>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</si>
  <si>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</si>
  <si>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</si>
  <si>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</si>
  <si>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</si>
  <si>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</si>
  <si>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</si>
  <si>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</si>
  <si>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</si>
  <si>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</si>
  <si>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</si>
  <si>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</si>
  <si>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</si>
  <si>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</si>
  <si>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</si>
  <si>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</si>
  <si>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</si>
  <si>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</si>
  <si>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</si>
  <si>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</si>
  <si>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</si>
  <si>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</si>
  <si>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</si>
  <si>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</si>
  <si>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</si>
  <si>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</si>
  <si>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</si>
  <si>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</si>
  <si>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</si>
  <si>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</si>
  <si>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</si>
  <si>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</si>
  <si>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</si>
  <si>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</si>
  <si>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</si>
  <si>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</si>
  <si>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</si>
  <si>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</si>
  <si>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</si>
  <si>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</si>
  <si>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</si>
  <si>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</si>
  <si>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</si>
  <si>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</si>
  <si>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</si>
  <si>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</si>
  <si>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</si>
  <si>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</si>
  <si>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</si>
  <si>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</si>
  <si>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</si>
  <si>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</si>
  <si>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</si>
  <si>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</si>
  <si>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</si>
  <si>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</si>
  <si>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</si>
  <si>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</si>
  <si>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</si>
  <si>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</si>
  <si>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</si>
  <si>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</si>
  <si>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</si>
  <si>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</si>
  <si>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</si>
  <si>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</si>
  <si>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</si>
  <si>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</si>
  <si>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</si>
  <si>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</si>
  <si>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</si>
  <si>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</si>
  <si>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</si>
  <si>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</si>
  <si>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</si>
  <si>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</si>
  <si>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</si>
  <si>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</si>
  <si>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</si>
  <si>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</si>
  <si>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</si>
  <si>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</si>
  <si>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</si>
  <si>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</si>
  <si>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</si>
  <si>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</si>
  <si>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</si>
  <si>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</si>
  <si>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</si>
  <si>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</si>
  <si>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</si>
  <si>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</si>
  <si>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</si>
  <si>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</si>
  <si>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</si>
  <si>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</si>
  <si>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</si>
  <si>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</si>
  <si>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</si>
  <si>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</si>
  <si>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</si>
  <si>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</si>
  <si>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</si>
  <si>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</si>
  <si>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</si>
  <si>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</si>
  <si>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</si>
  <si>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</si>
  <si>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</si>
  <si>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</si>
  <si>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</si>
  <si>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</si>
  <si>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</si>
  <si>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</si>
  <si>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</si>
  <si>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</si>
  <si>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</si>
  <si>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</si>
  <si>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</si>
  <si>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</si>
  <si>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</si>
  <si>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</si>
  <si>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</si>
  <si>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</si>
  <si>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</si>
  <si>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</si>
  <si>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</si>
  <si>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</si>
  <si>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</si>
  <si>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</si>
  <si>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</si>
  <si>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</si>
  <si>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</si>
  <si>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</si>
  <si>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</si>
  <si>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</si>
  <si>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</si>
  <si>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</si>
  <si>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</si>
  <si>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</si>
  <si>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</si>
  <si>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</si>
  <si>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</si>
  <si>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</si>
  <si>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</si>
  <si>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</si>
  <si>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</si>
  <si>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</si>
  <si>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</si>
  <si>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</si>
  <si>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</si>
  <si>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</si>
  <si>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</si>
  <si>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</si>
  <si>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</si>
  <si>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</si>
  <si>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</si>
  <si>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</si>
  <si>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</si>
  <si>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</si>
  <si>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</si>
  <si>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</si>
  <si>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</si>
  <si>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</si>
  <si>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</si>
  <si>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</si>
  <si>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</si>
  <si>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</si>
  <si>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</si>
  <si>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</si>
  <si>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</si>
  <si>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</si>
  <si>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</si>
  <si>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</si>
  <si>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</si>
  <si>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</si>
  <si>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</si>
  <si>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</si>
  <si>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</si>
  <si>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</si>
  <si>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</si>
  <si>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</si>
  <si>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</si>
  <si>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</si>
  <si>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</si>
  <si>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</si>
  <si>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</si>
  <si>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</si>
  <si>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</si>
  <si>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</si>
  <si>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</si>
  <si>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</si>
  <si>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</si>
  <si>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</si>
  <si>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</si>
  <si>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</si>
  <si>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</si>
  <si>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</si>
  <si>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</si>
  <si>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</si>
  <si>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</si>
  <si>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</si>
  <si>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</si>
  <si>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</si>
  <si>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</si>
  <si>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</si>
  <si>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</si>
  <si>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</si>
  <si>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</si>
  <si>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</si>
  <si>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</si>
  <si>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</si>
  <si>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</si>
  <si>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</si>
  <si>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</si>
  <si>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</si>
  <si>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</si>
  <si>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</si>
  <si>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</si>
  <si>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</si>
  <si>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</si>
  <si>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</si>
  <si>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</si>
  <si>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</si>
  <si>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</si>
  <si>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</si>
  <si>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</si>
  <si>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</si>
  <si>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</si>
  <si>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</si>
  <si>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</si>
  <si>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</si>
  <si>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</si>
  <si>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</si>
  <si>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</si>
  <si>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</si>
  <si>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</si>
  <si>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</si>
  <si>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</si>
  <si>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</si>
  <si>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</si>
  <si>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</si>
  <si>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</si>
  <si>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</si>
  <si>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</si>
  <si>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</si>
  <si>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</si>
  <si>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</si>
  <si>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</si>
  <si>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</si>
  <si>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</si>
  <si>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</si>
  <si>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</si>
  <si>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</si>
  <si>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</si>
  <si>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</si>
  <si>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</si>
  <si>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</si>
  <si>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</si>
  <si>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</si>
  <si>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</si>
  <si>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</si>
  <si>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</si>
  <si>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</si>
  <si>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</si>
  <si>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</si>
  <si>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</si>
  <si>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</si>
  <si>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</si>
  <si>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</si>
  <si>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</si>
  <si>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</si>
  <si>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</si>
  <si>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</si>
  <si>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</si>
  <si>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</si>
  <si>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</si>
  <si>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</si>
  <si>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</si>
  <si>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</si>
  <si>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</si>
  <si>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</si>
  <si>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</si>
  <si>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</si>
  <si>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</si>
  <si>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</si>
  <si>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</si>
  <si>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</si>
  <si>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</si>
  <si>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</si>
  <si>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</si>
  <si>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</si>
  <si>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</si>
  <si>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</si>
  <si>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</si>
  <si>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</si>
  <si>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</si>
  <si>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</si>
  <si>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</si>
  <si>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</si>
  <si>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</si>
  <si>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</si>
  <si>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</si>
  <si>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</si>
  <si>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</si>
  <si>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</si>
  <si>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</si>
  <si>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</si>
  <si>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</si>
  <si>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</si>
  <si>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</si>
  <si>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</si>
  <si>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</si>
  <si>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</si>
  <si>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</si>
  <si>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</si>
  <si>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</si>
  <si>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</si>
  <si>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</si>
  <si>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</si>
  <si>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</si>
  <si>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</si>
  <si>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</si>
  <si>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</si>
  <si>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</si>
  <si>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</si>
  <si>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</si>
  <si>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</si>
  <si>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</si>
  <si>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</si>
  <si>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</si>
  <si>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</si>
  <si>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</si>
  <si>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</si>
  <si>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</si>
  <si>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</si>
  <si>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</si>
  <si>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</si>
  <si>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</si>
  <si>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</si>
  <si>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</si>
  <si>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</si>
  <si>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</si>
  <si>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</si>
  <si>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</si>
  <si>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</si>
  <si>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</si>
  <si>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</si>
  <si>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</si>
  <si>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</si>
  <si>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</si>
  <si>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</si>
  <si>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</si>
  <si>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</si>
  <si>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</si>
  <si>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</si>
  <si>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</si>
  <si>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</si>
  <si>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</si>
  <si>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</si>
  <si>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</si>
  <si>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</si>
  <si>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</si>
  <si>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</si>
  <si>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</si>
  <si>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</si>
  <si>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</si>
  <si>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</si>
  <si>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</si>
  <si>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</si>
  <si>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</si>
  <si>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</si>
  <si>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</si>
  <si>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</si>
  <si>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</si>
  <si>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</si>
  <si>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</si>
  <si>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</si>
  <si>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</si>
  <si>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</si>
  <si>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</si>
  <si>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</si>
  <si>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</si>
  <si>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</si>
  <si>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</si>
  <si>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</si>
  <si>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</si>
  <si>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</si>
  <si>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</si>
  <si>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</si>
  <si>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</si>
  <si>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</si>
  <si>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</si>
  <si>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</si>
  <si>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</si>
  <si>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</si>
  <si>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</si>
  <si>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</si>
  <si>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</si>
  <si>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</si>
  <si>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</si>
  <si>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</si>
  <si>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</si>
  <si>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</si>
  <si>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</si>
  <si>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</si>
  <si>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</si>
  <si>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</si>
  <si>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</si>
  <si>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</si>
  <si>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</si>
  <si>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</si>
  <si>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</si>
  <si>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</si>
  <si>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</si>
  <si>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</si>
  <si>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</si>
  <si>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</si>
  <si>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</si>
  <si>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</si>
  <si>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</si>
  <si>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</si>
  <si>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</si>
  <si>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</si>
  <si>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</si>
  <si>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</si>
  <si>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</si>
  <si>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</si>
  <si>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</si>
  <si>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</si>
  <si>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</si>
  <si>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</si>
  <si>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</si>
  <si>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</si>
  <si>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</si>
  <si>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</si>
  <si>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</si>
  <si>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</si>
  <si>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</si>
  <si>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</si>
  <si>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</si>
  <si>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</si>
  <si>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</si>
  <si>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</si>
  <si>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</si>
  <si>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</si>
  <si>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</si>
  <si>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</si>
  <si>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</si>
  <si>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</si>
  <si>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</si>
  <si>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</si>
  <si>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</si>
  <si>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</si>
  <si>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</si>
  <si>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</si>
  <si>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</si>
  <si>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</si>
  <si>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</si>
  <si>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</si>
  <si>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</si>
  <si>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</si>
  <si>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</si>
  <si>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</si>
  <si>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</si>
  <si>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</si>
  <si>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</si>
  <si>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</si>
  <si>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</si>
  <si>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</si>
  <si>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</si>
  <si>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</si>
  <si>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</si>
  <si>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</si>
  <si>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</si>
  <si>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</si>
  <si>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</si>
  <si>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</si>
  <si>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</si>
  <si>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</si>
  <si>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</si>
  <si>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</si>
  <si>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</si>
  <si>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</si>
  <si>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</si>
  <si>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</si>
  <si>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</si>
  <si>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</si>
  <si>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</si>
  <si>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</si>
  <si>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</si>
  <si>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</si>
  <si>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</si>
  <si>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</si>
  <si>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</si>
  <si>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</si>
  <si>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</si>
  <si>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</si>
  <si>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</si>
  <si>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</si>
  <si>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</si>
  <si>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</si>
  <si>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</si>
  <si>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</si>
  <si>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</si>
  <si>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</si>
  <si>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</si>
  <si>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</si>
  <si>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</si>
  <si>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</si>
  <si>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</si>
  <si>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</si>
  <si>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</si>
  <si>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</si>
  <si>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</si>
  <si>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</si>
  <si>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</si>
  <si>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</si>
  <si>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</si>
  <si>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</si>
  <si>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</si>
  <si>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</si>
  <si>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</si>
  <si>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</si>
  <si>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</si>
  <si>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</si>
  <si>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</si>
  <si>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</si>
  <si>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</si>
  <si>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</si>
  <si>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</si>
  <si>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</si>
  <si>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</si>
  <si>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</si>
  <si>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</si>
  <si>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</si>
  <si>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</si>
  <si>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</si>
  <si>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</si>
  <si>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</si>
  <si>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</si>
  <si>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</si>
  <si>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</si>
  <si>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</si>
  <si>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</si>
  <si>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</si>
  <si>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</si>
  <si>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</si>
  <si>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</si>
  <si>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</si>
  <si>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</si>
  <si>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</si>
  <si>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</si>
  <si>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</si>
  <si>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</si>
  <si>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</si>
  <si>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</si>
  <si>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</si>
  <si>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</si>
  <si>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</si>
  <si>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</si>
  <si>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</si>
  <si>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</si>
  <si>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</si>
  <si>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</si>
  <si>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</si>
  <si>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</si>
  <si>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</si>
  <si>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</si>
  <si>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</si>
  <si>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</si>
  <si>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</si>
  <si>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</si>
  <si>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</si>
  <si>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</si>
  <si>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</si>
  <si>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</si>
  <si>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</si>
  <si>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</si>
  <si>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</si>
  <si>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</si>
  <si>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</si>
  <si>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</si>
  <si>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</si>
  <si>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</si>
  <si>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</si>
  <si>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</si>
  <si>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</si>
  <si>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</si>
  <si>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</si>
  <si>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</si>
  <si>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</si>
  <si>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</si>
  <si>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</si>
  <si>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</si>
  <si>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</si>
  <si>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</si>
  <si>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</si>
  <si>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</si>
  <si>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</si>
  <si>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</si>
  <si>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</si>
  <si>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</si>
  <si>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</si>
  <si>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</si>
  <si>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</si>
  <si>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</si>
  <si>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</si>
  <si>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</si>
  <si>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</si>
  <si>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</si>
  <si>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</si>
  <si>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</si>
  <si>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</si>
  <si>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</si>
  <si>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</si>
  <si>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</si>
  <si>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</si>
  <si>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</si>
  <si>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</si>
  <si>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</si>
  <si>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</si>
  <si>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</si>
  <si>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</si>
  <si>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</si>
  <si>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</si>
  <si>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</si>
  <si>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</si>
  <si>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</si>
  <si>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</si>
  <si>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</si>
  <si>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</si>
  <si>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</si>
  <si>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</si>
  <si>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</si>
  <si>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</si>
  <si>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</si>
  <si>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</si>
  <si>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</si>
  <si>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</si>
  <si>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</si>
  <si>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</si>
  <si>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</si>
  <si>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</si>
  <si>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</si>
  <si>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</si>
  <si>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</si>
  <si>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</si>
  <si>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</si>
  <si>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</si>
  <si>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</si>
  <si>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</si>
  <si>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</si>
  <si>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</si>
  <si>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</si>
  <si>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</si>
  <si>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</si>
  <si>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</si>
  <si>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</si>
  <si>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</si>
  <si>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</si>
  <si>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</si>
  <si>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</si>
  <si>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</si>
  <si>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</si>
  <si>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</si>
  <si>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</si>
  <si>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</si>
  <si>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</si>
  <si>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</si>
  <si>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</si>
  <si>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</si>
  <si>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</si>
  <si>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</si>
  <si>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</si>
  <si>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</si>
  <si>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</si>
  <si>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</si>
  <si>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</si>
  <si>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</si>
  <si>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</si>
  <si>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</si>
  <si>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</si>
  <si>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</si>
  <si>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</si>
  <si>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</si>
  <si>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</si>
  <si>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</si>
  <si>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</si>
  <si>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</si>
  <si>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</si>
  <si>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</si>
  <si>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</si>
  <si>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</si>
  <si>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</si>
  <si>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</si>
  <si>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</si>
  <si>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</si>
  <si>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</si>
  <si>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</si>
  <si>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</si>
  <si>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</si>
  <si>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</si>
  <si>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</si>
  <si>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</si>
  <si>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</si>
  <si>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</si>
  <si>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</si>
  <si>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</si>
  <si>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</si>
  <si>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</si>
  <si>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</si>
  <si>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</si>
  <si>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</si>
  <si>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</si>
  <si>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</si>
  <si>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</si>
  <si>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</si>
  <si>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</si>
  <si>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</si>
  <si>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</si>
  <si>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</si>
  <si>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</si>
  <si>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</si>
  <si>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</si>
  <si>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</si>
  <si>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</si>
  <si>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</si>
  <si>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</si>
  <si>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</si>
  <si>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</si>
  <si>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</si>
  <si>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</si>
  <si>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</si>
  <si>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</si>
  <si>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</si>
  <si>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</si>
  <si>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</si>
  <si>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</si>
  <si>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</si>
  <si>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</si>
  <si>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</si>
  <si>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</si>
  <si>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</si>
  <si>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</si>
  <si>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</si>
  <si>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</si>
  <si>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</si>
  <si>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</si>
  <si>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</si>
  <si>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</si>
  <si>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</si>
  <si>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</si>
  <si>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</si>
  <si>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</si>
  <si>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</si>
  <si>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</si>
  <si>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</si>
  <si>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</si>
  <si>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</si>
  <si>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</si>
  <si>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</si>
  <si>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</si>
  <si>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</si>
  <si>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</si>
  <si>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</si>
  <si>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</si>
  <si>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</si>
  <si>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</si>
  <si>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</si>
  <si>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</si>
  <si>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</si>
  <si>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</si>
  <si>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</si>
  <si>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</si>
  <si>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</si>
  <si>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</si>
  <si>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</si>
  <si>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</si>
  <si>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</si>
  <si>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</si>
  <si>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</si>
  <si>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</si>
  <si>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</si>
  <si>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</si>
  <si>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</si>
  <si>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</si>
  <si>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</si>
  <si>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</si>
  <si>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</si>
  <si>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</si>
  <si>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</si>
  <si>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</si>
  <si>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</si>
  <si>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</si>
  <si>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</si>
  <si>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</si>
  <si>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</si>
  <si>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</si>
  <si>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</si>
  <si>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</si>
  <si>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</si>
  <si>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</si>
  <si>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</si>
  <si>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</si>
  <si>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</si>
  <si>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</si>
  <si>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</si>
  <si>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</si>
  <si>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</si>
  <si>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</si>
  <si>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</si>
  <si>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</si>
  <si>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</si>
  <si>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</si>
  <si>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</si>
  <si>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</si>
  <si>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</si>
  <si>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</si>
  <si>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</si>
  <si>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</si>
  <si>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</si>
  <si>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</si>
  <si>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</si>
  <si>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</si>
  <si>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</si>
  <si>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</si>
  <si>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</si>
  <si>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</si>
  <si>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</si>
  <si>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</si>
  <si>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</si>
  <si>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</si>
  <si>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</si>
  <si>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</si>
  <si>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</si>
  <si>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</si>
  <si>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</si>
  <si>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</si>
  <si>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</si>
  <si>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</si>
  <si>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</si>
  <si>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</si>
  <si>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</si>
  <si>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</si>
  <si>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</si>
  <si>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</si>
  <si>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</si>
  <si>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</si>
  <si>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</si>
  <si>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</si>
  <si>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</si>
  <si>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</si>
  <si>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</si>
  <si>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</si>
  <si>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</si>
  <si>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</si>
  <si>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</si>
  <si>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</si>
  <si>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</si>
  <si>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</si>
  <si>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</si>
  <si>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</si>
  <si>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</si>
  <si>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</si>
  <si>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</si>
  <si>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</si>
  <si>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</si>
  <si>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</si>
  <si>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</si>
  <si>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</si>
  <si>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</si>
  <si>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</si>
  <si>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</si>
  <si>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</si>
  <si>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</si>
  <si>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</si>
  <si>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</si>
  <si>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</si>
  <si>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</si>
  <si>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</si>
  <si>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</si>
  <si>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</si>
  <si>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</si>
  <si>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</si>
  <si>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</si>
  <si>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</si>
  <si>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</si>
  <si>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</si>
  <si>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</si>
  <si>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</si>
  <si>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</si>
  <si>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</si>
  <si>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</si>
  <si>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</si>
  <si>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</si>
  <si>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</si>
  <si>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</si>
  <si>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</si>
  <si>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</si>
  <si>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</si>
  <si>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</si>
  <si>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</si>
  <si>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</si>
  <si>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</si>
  <si>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</si>
  <si>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</si>
  <si>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</si>
  <si>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</si>
  <si>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</si>
  <si>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</si>
  <si>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</si>
  <si>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</si>
  <si>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</si>
  <si>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</si>
  <si>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</si>
  <si>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</si>
  <si>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</si>
  <si>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</si>
  <si>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</si>
  <si>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</si>
  <si>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</si>
  <si>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</si>
  <si>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</si>
  <si>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</si>
  <si>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</si>
  <si>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</si>
  <si>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</si>
  <si>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</si>
  <si>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</si>
  <si>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</si>
  <si>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</si>
  <si>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</si>
  <si>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</si>
  <si>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</si>
  <si>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</si>
  <si>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</si>
  <si>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</si>
  <si>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</si>
  <si>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</si>
  <si>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</si>
  <si>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</si>
  <si>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</si>
  <si>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</si>
  <si>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</si>
  <si>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</si>
  <si>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</si>
  <si>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</si>
  <si>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</si>
  <si>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</si>
  <si>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</si>
  <si>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</si>
  <si>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</si>
  <si>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</si>
  <si>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</si>
  <si>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</si>
  <si>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</si>
  <si>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</si>
  <si>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</si>
  <si>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</si>
  <si>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</si>
  <si>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</si>
  <si>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</si>
  <si>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</si>
  <si>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</si>
  <si>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</si>
  <si>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</si>
  <si>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</si>
  <si>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</si>
  <si>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</si>
  <si>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</si>
  <si>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</si>
  <si>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</si>
  <si>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</si>
  <si>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</si>
  <si>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</si>
  <si>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</si>
  <si>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</si>
  <si>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</si>
  <si>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</si>
  <si>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</si>
  <si>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</si>
  <si>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</si>
  <si>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</si>
  <si>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</si>
  <si>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</si>
  <si>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</si>
  <si>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</si>
  <si>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</si>
  <si>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</si>
  <si>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</si>
  <si>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</si>
  <si>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</si>
  <si>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</si>
  <si>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</si>
  <si>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</si>
  <si>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</si>
  <si>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</si>
  <si>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</si>
  <si>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</si>
  <si>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</si>
  <si>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</si>
  <si>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</si>
  <si>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</si>
  <si>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</si>
  <si>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</si>
  <si>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</si>
  <si>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</si>
  <si>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</si>
  <si>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</si>
  <si>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</si>
  <si>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</si>
  <si>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</si>
  <si>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</si>
  <si>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</si>
  <si>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</si>
  <si>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</si>
  <si>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</si>
  <si>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</si>
  <si>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</si>
  <si>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</si>
  <si>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</si>
  <si>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</si>
  <si>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</si>
  <si>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</si>
  <si>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</si>
  <si>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</si>
  <si>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</si>
  <si>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</si>
  <si>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</si>
  <si>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</si>
  <si>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</si>
  <si>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</si>
  <si>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</si>
  <si>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</si>
  <si>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</si>
  <si>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</si>
  <si>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</si>
  <si>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</si>
  <si>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</si>
  <si>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</si>
  <si>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</si>
  <si>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</si>
  <si>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</si>
  <si>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</si>
  <si>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</si>
  <si>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</si>
  <si>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</si>
  <si>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</si>
  <si>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</si>
  <si>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</si>
  <si>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</si>
  <si>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</si>
  <si>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</si>
  <si>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</si>
  <si>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</si>
  <si>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</si>
  <si>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</si>
  <si>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</si>
  <si>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</si>
  <si>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</si>
  <si>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</si>
  <si>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</si>
  <si>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</si>
  <si>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</si>
  <si>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</si>
  <si>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</si>
  <si>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</si>
  <si>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</si>
  <si>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</si>
  <si>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</si>
  <si>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</si>
  <si>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</si>
  <si>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</si>
  <si>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</si>
  <si>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</si>
  <si>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</si>
  <si>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</si>
  <si>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</si>
  <si>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</si>
  <si>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</si>
  <si>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</si>
  <si>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</si>
  <si>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</si>
  <si>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</si>
  <si>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</si>
  <si>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</si>
  <si>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</si>
  <si>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</si>
  <si>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</si>
  <si>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</si>
  <si>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</si>
  <si>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</si>
  <si>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</si>
  <si>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</si>
  <si>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</si>
  <si>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</si>
  <si>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</si>
  <si>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</si>
  <si>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</si>
  <si>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</si>
  <si>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</si>
  <si>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</si>
  <si>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</si>
  <si>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</si>
  <si>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</si>
  <si>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</si>
  <si>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</si>
  <si>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</si>
  <si>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</si>
  <si>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</si>
  <si>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</si>
  <si>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</si>
  <si>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</si>
  <si>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</si>
  <si>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</si>
  <si>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</si>
  <si>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</si>
  <si>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</si>
  <si>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</si>
  <si>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</si>
  <si>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</si>
  <si>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</si>
  <si>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</si>
  <si>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</si>
  <si>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</si>
  <si>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</si>
  <si>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</si>
  <si>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</si>
  <si>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</si>
  <si>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</si>
  <si>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</si>
  <si>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</si>
  <si>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</si>
  <si>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</si>
  <si>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</si>
  <si>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</si>
  <si>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</si>
  <si>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</si>
  <si>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</si>
  <si>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</si>
  <si>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</si>
  <si>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</si>
  <si>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</si>
  <si>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</si>
  <si>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</si>
  <si>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</si>
  <si>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</si>
  <si>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</si>
  <si>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</si>
  <si>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</si>
  <si>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</si>
  <si>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</si>
  <si>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</si>
  <si>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</si>
  <si>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</si>
  <si>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</si>
  <si>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</si>
  <si>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</si>
  <si>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</si>
  <si>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</si>
  <si>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</si>
  <si>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</si>
  <si>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</si>
  <si>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</si>
  <si>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</si>
  <si>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</si>
  <si>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</si>
  <si>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</si>
  <si>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</si>
  <si>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</si>
  <si>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</si>
  <si>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</si>
  <si>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</si>
  <si>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</si>
  <si>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</si>
  <si>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</si>
  <si>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</si>
  <si>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</si>
  <si>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</si>
  <si>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</si>
  <si>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</si>
  <si>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</si>
  <si>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</si>
  <si>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</si>
  <si>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</si>
  <si>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</si>
  <si>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</si>
  <si>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</si>
  <si>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</si>
  <si>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</si>
  <si>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</si>
  <si>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</si>
  <si>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</si>
  <si>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</si>
  <si>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</si>
  <si>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</si>
  <si>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</si>
  <si>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</si>
  <si>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</si>
  <si>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</si>
  <si>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</si>
  <si>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</si>
  <si>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</si>
  <si>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</si>
  <si>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</si>
  <si>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</si>
  <si>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</si>
  <si>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</si>
  <si>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</si>
  <si>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</si>
  <si>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</si>
  <si>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</si>
  <si>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</si>
  <si>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</si>
  <si>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</si>
  <si>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</si>
  <si>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</si>
  <si>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</si>
  <si>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</si>
  <si>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</si>
  <si>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</si>
  <si>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</si>
  <si>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</si>
  <si>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</si>
  <si>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</si>
  <si>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</si>
  <si>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</si>
  <si>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</si>
  <si>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</si>
  <si>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</si>
  <si>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</si>
  <si>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</si>
  <si>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</si>
  <si>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</si>
  <si>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</si>
  <si>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</si>
  <si>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</si>
  <si>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</si>
  <si>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</si>
  <si>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</si>
  <si>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</si>
  <si>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</si>
  <si>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</si>
  <si>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</si>
  <si>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</si>
  <si>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</si>
  <si>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</si>
  <si>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</si>
  <si>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</si>
  <si>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</si>
  <si>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</si>
  <si>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</si>
  <si>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</si>
  <si>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</si>
  <si>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</si>
  <si>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</si>
  <si>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</si>
  <si>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</si>
  <si>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</si>
  <si>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</si>
  <si>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</si>
  <si>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</si>
  <si>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</si>
  <si>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</si>
  <si>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</si>
  <si>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</si>
  <si>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</si>
  <si>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</si>
  <si>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</si>
  <si>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</si>
  <si>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</si>
  <si>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</si>
  <si>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</si>
  <si>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</si>
  <si>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</si>
  <si>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</si>
  <si>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</si>
  <si>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</si>
  <si>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</si>
  <si>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</si>
  <si>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</si>
  <si>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</si>
  <si>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</si>
  <si>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</si>
  <si>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</si>
  <si>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</si>
  <si>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</si>
  <si>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</si>
  <si>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</si>
  <si>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</si>
  <si>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</si>
  <si>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</si>
  <si>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</si>
  <si>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</si>
  <si>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</si>
  <si>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</si>
  <si>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</si>
  <si>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</si>
  <si>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</si>
  <si>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</si>
  <si>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</si>
  <si>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</si>
  <si>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</si>
  <si>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</si>
  <si>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</si>
  <si>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</si>
  <si>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</si>
  <si>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</si>
  <si>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</si>
  <si>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</si>
  <si>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</si>
  <si>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</si>
  <si>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</si>
  <si>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</si>
  <si>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</si>
  <si>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</si>
  <si>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</si>
  <si>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</si>
  <si>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</si>
  <si>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</si>
  <si>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</si>
  <si>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</si>
  <si>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</si>
  <si>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</si>
  <si>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</si>
  <si>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</si>
  <si>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</si>
  <si>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</si>
  <si>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</si>
  <si>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</si>
  <si>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</si>
  <si>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</si>
  <si>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</si>
  <si>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</si>
  <si>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</si>
  <si>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</si>
  <si>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</si>
  <si>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</si>
  <si>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</si>
  <si>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</si>
  <si>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</si>
  <si>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</si>
  <si>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</si>
  <si>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</si>
  <si>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</si>
  <si>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</si>
  <si>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</si>
  <si>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</si>
  <si>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</si>
  <si>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</si>
  <si>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</si>
  <si>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</si>
  <si>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</si>
  <si>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</si>
  <si>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</si>
  <si>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</si>
  <si>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</si>
  <si>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</si>
  <si>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</si>
  <si>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</si>
  <si>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</si>
  <si>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</si>
  <si>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</si>
  <si>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</si>
  <si>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</si>
  <si>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</si>
  <si>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</si>
  <si>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</si>
  <si>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</si>
  <si>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</si>
  <si>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</si>
  <si>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</si>
  <si>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</si>
  <si>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</si>
  <si>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</si>
  <si>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</si>
  <si>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</si>
  <si>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</si>
  <si>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</si>
  <si>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</si>
  <si>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</si>
  <si>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</si>
  <si>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</si>
  <si>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</si>
  <si>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</si>
  <si>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</si>
  <si>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</si>
  <si>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</si>
  <si>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</si>
  <si>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</si>
  <si>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</si>
  <si>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</si>
  <si>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</si>
  <si>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</si>
  <si>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</si>
  <si>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</si>
  <si>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</si>
  <si>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</si>
  <si>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</si>
  <si>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</si>
  <si>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</si>
  <si>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</si>
  <si>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</si>
  <si>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</si>
  <si>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</si>
  <si>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</si>
  <si>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</si>
  <si>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</si>
  <si>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</si>
  <si>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</si>
  <si>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</si>
  <si>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</si>
  <si>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</si>
  <si>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</si>
  <si>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</si>
  <si>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</si>
  <si>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</si>
  <si>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</si>
  <si>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</si>
  <si>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</si>
  <si>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</si>
  <si>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</si>
  <si>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</si>
  <si>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</si>
  <si>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</si>
  <si>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</si>
  <si>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</si>
  <si>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</si>
  <si>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</si>
  <si>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</si>
  <si>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</si>
  <si>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</si>
  <si>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</si>
  <si>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</si>
  <si>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</si>
  <si>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</si>
  <si>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</si>
  <si>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</si>
  <si>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</si>
  <si>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</si>
  <si>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</si>
  <si>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</si>
  <si>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</si>
  <si>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</si>
  <si>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</si>
  <si>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</si>
  <si>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</si>
  <si>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</si>
  <si>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</si>
  <si>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</si>
  <si>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</si>
  <si>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</si>
  <si>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</si>
  <si>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</si>
  <si>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</si>
  <si>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</si>
  <si>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</si>
  <si>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</si>
  <si>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</si>
  <si>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</si>
  <si>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</si>
  <si>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</si>
  <si>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</si>
  <si>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</si>
  <si>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</si>
  <si>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</si>
  <si>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</si>
  <si>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</si>
  <si>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</si>
  <si>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</si>
  <si>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</si>
  <si>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</si>
  <si>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</si>
  <si>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</si>
  <si>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</si>
  <si>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</si>
  <si>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</si>
  <si>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</si>
  <si>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</si>
  <si>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</si>
  <si>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</si>
  <si>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</si>
  <si>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</si>
  <si>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</si>
  <si>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</si>
  <si>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</si>
  <si>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</si>
  <si>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</si>
  <si>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</si>
  <si>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</si>
  <si>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</si>
  <si>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</si>
  <si>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</si>
  <si>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</si>
  <si>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</si>
  <si>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</si>
  <si>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</si>
  <si>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</si>
  <si>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</si>
  <si>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</si>
  <si>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</si>
  <si>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</si>
  <si>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</si>
  <si>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</si>
  <si>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</si>
  <si>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</si>
  <si>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</si>
  <si>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</si>
  <si>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</si>
  <si>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</si>
  <si>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</si>
  <si>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</si>
  <si>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</si>
  <si>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</si>
  <si>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</si>
  <si>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</si>
  <si>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</si>
  <si>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</si>
  <si>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</si>
  <si>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</si>
  <si>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</si>
  <si>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</si>
  <si>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</si>
  <si>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</si>
  <si>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</si>
  <si>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</si>
  <si>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</si>
  <si>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</si>
  <si>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</si>
  <si>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</si>
  <si>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</si>
  <si>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</si>
  <si>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</si>
  <si>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</si>
  <si>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</si>
  <si>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</si>
  <si>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</si>
  <si>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</si>
  <si>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</si>
  <si>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</si>
  <si>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</si>
  <si>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</si>
  <si>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</si>
  <si>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</si>
  <si>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</si>
  <si>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</si>
  <si>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</si>
  <si>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</si>
  <si>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</si>
  <si>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</si>
  <si>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</si>
  <si>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</si>
  <si>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</si>
  <si>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</si>
  <si>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</si>
  <si>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</si>
  <si>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</si>
  <si>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</si>
  <si>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</si>
  <si>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</si>
  <si>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</si>
  <si>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</si>
  <si>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</si>
  <si>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</si>
  <si>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</si>
  <si>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</si>
  <si>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</si>
  <si>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</si>
  <si>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</si>
  <si>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</si>
  <si>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</si>
  <si>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</si>
  <si>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</si>
  <si>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</si>
  <si>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</si>
  <si>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</si>
  <si>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</si>
  <si>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</si>
  <si>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</si>
  <si>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</si>
  <si>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</si>
  <si>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</si>
  <si>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</si>
  <si>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</si>
  <si>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</si>
  <si>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</si>
  <si>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</si>
  <si>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</si>
  <si>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</si>
  <si>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</si>
  <si>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</si>
  <si>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</si>
  <si>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</si>
  <si>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</si>
  <si>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</si>
  <si>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</si>
  <si>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</si>
  <si>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</si>
  <si>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</si>
  <si>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</si>
  <si>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</si>
  <si>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</si>
  <si>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</si>
  <si>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</si>
  <si>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</si>
  <si>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</si>
  <si>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</si>
  <si>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</si>
  <si>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</si>
  <si>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</si>
  <si>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</si>
  <si>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</si>
  <si>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</si>
  <si>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</si>
  <si>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</si>
  <si>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</si>
  <si>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</si>
  <si>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</si>
  <si>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</si>
  <si>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</si>
  <si>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</si>
  <si>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</si>
  <si>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</si>
  <si>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</si>
  <si>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</si>
  <si>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</si>
  <si>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</si>
  <si>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</si>
  <si>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</si>
  <si>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</si>
  <si>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</si>
  <si>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</si>
  <si>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</si>
  <si>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</si>
  <si>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</si>
  <si>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</si>
  <si>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</si>
  <si>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</si>
  <si>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</si>
  <si>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</si>
  <si>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</si>
  <si>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</si>
  <si>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</si>
  <si>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</si>
  <si>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</si>
  <si>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</si>
  <si>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</si>
  <si>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</si>
  <si>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</si>
  <si>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</si>
  <si>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</si>
  <si>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</si>
  <si>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</si>
  <si>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</si>
  <si>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</si>
  <si>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</si>
  <si>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</si>
  <si>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</si>
  <si>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</si>
  <si>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</si>
  <si>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</si>
  <si>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</si>
  <si>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</si>
  <si>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</si>
  <si>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</si>
  <si>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</si>
  <si>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</si>
  <si>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</si>
  <si>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</si>
  <si>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</si>
  <si>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</si>
  <si>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</si>
  <si>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</si>
  <si>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</si>
  <si>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</si>
  <si>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</si>
  <si>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</si>
  <si>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</si>
  <si>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</si>
  <si>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</si>
  <si>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</si>
  <si>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</si>
  <si>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</si>
  <si>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</si>
  <si>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</si>
  <si>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</si>
  <si>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</si>
  <si>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</si>
  <si>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</si>
  <si>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</si>
  <si>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</si>
  <si>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</si>
  <si>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</si>
  <si>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</si>
  <si>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</si>
  <si>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</si>
  <si>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</si>
  <si>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</si>
  <si>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</si>
  <si>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</si>
  <si>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</si>
  <si>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</si>
  <si>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</si>
  <si>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</si>
  <si>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</si>
  <si>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</si>
  <si>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</si>
  <si>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</si>
  <si>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</si>
  <si>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</si>
  <si>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</si>
  <si>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</si>
  <si>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</si>
  <si>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</si>
  <si>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</si>
  <si>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</si>
  <si>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</si>
  <si>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</si>
  <si>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</si>
  <si>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</si>
  <si>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</si>
  <si>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</si>
  <si>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</si>
  <si>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</si>
  <si>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</si>
  <si>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</si>
  <si>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</si>
  <si>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</si>
  <si>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</si>
  <si>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</si>
  <si>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</si>
  <si>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</si>
  <si>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</si>
  <si>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</si>
  <si>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</si>
  <si>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</si>
  <si>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</si>
  <si>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</si>
  <si>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</si>
  <si>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</si>
  <si>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</si>
  <si>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</si>
  <si>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</si>
  <si>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</si>
  <si>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</si>
  <si>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</si>
  <si>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</si>
  <si>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</si>
  <si>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</si>
  <si>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</si>
  <si>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</si>
  <si>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</si>
  <si>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</si>
  <si>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</si>
  <si>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</si>
  <si>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</si>
  <si>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</si>
  <si>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</si>
  <si>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</si>
  <si>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</si>
  <si>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</si>
  <si>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</si>
  <si>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</si>
  <si>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</si>
  <si>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</si>
  <si>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</si>
  <si>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</si>
  <si>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</si>
  <si>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</si>
  <si>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</si>
  <si>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</si>
  <si>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</si>
  <si>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</si>
  <si>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</si>
  <si>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</si>
  <si>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</si>
  <si>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</si>
  <si>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</si>
  <si>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</si>
  <si>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</si>
  <si>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</si>
  <si>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</si>
  <si>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</si>
  <si>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</si>
  <si>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</si>
  <si>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</si>
  <si>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</si>
  <si>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</si>
  <si>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</si>
  <si>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</si>
  <si>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</si>
  <si>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</si>
  <si>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</si>
  <si>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</si>
  <si>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</si>
  <si>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</si>
  <si>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</si>
  <si>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</si>
  <si>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</si>
  <si>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</si>
  <si>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</si>
  <si>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</si>
  <si>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</si>
  <si>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</si>
  <si>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</si>
  <si>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</si>
  <si>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</si>
  <si>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</si>
  <si>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</si>
  <si>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</si>
  <si>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</si>
  <si>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</si>
  <si>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</si>
  <si>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</si>
  <si>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</si>
  <si>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</si>
  <si>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</si>
  <si>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</si>
  <si>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</si>
  <si>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</si>
  <si>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</si>
  <si>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</si>
  <si>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</si>
  <si>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</si>
  <si>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</si>
  <si>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</si>
  <si>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</si>
  <si>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</si>
  <si>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</si>
  <si>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</si>
  <si>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</si>
  <si>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</si>
  <si>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</si>
  <si>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</si>
  <si>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</si>
  <si>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</si>
  <si>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</si>
  <si>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</si>
  <si>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</si>
  <si>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</si>
  <si>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</si>
  <si>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</si>
  <si>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</si>
  <si>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</si>
  <si>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</si>
  <si>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</si>
  <si>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</si>
  <si>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</si>
  <si>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</si>
  <si>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</si>
  <si>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</si>
  <si>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</si>
  <si>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</si>
  <si>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</si>
  <si>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</si>
  <si>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</si>
  <si>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</si>
  <si>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</si>
  <si>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</si>
  <si>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</si>
  <si>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</si>
  <si>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</si>
  <si>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</si>
  <si>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</si>
  <si>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</si>
  <si>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</si>
  <si>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</si>
  <si>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</si>
  <si>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</si>
  <si>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</si>
  <si>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</si>
  <si>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</si>
  <si>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</si>
  <si>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</si>
  <si>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</si>
  <si>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</si>
  <si>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</si>
  <si>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</si>
  <si>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</si>
  <si>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</si>
  <si>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</si>
  <si>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</si>
  <si>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</si>
  <si>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</si>
  <si>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</si>
  <si>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</si>
  <si>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</si>
  <si>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</si>
  <si>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</si>
  <si>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</si>
  <si>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</si>
  <si>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</si>
  <si>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</si>
  <si>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</si>
  <si>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</si>
  <si>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</si>
  <si>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</si>
  <si>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</si>
  <si>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</si>
  <si>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</si>
  <si>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</si>
  <si>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</si>
  <si>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</si>
  <si>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</si>
  <si>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</si>
  <si>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</si>
  <si>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</si>
  <si>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</si>
  <si>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</si>
  <si>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</si>
  <si>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</si>
  <si>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</si>
  <si>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</si>
  <si>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</si>
  <si>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</si>
  <si>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</si>
  <si>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</si>
  <si>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</si>
  <si>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</si>
  <si>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</si>
  <si>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</si>
  <si>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</si>
  <si>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</si>
  <si>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</si>
  <si>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</si>
  <si>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</si>
  <si>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</si>
  <si>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</si>
  <si>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</si>
  <si>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</si>
  <si>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</si>
  <si>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</si>
  <si>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</si>
  <si>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</si>
  <si>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</si>
  <si>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</si>
  <si>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</si>
  <si>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</si>
  <si>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</si>
  <si>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</si>
  <si>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</si>
  <si>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</si>
  <si>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</si>
  <si>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</si>
  <si>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</si>
  <si>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</si>
  <si>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</si>
  <si>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</si>
  <si>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</si>
  <si>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</si>
  <si>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</si>
  <si>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</si>
  <si>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</si>
  <si>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</si>
  <si>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</si>
  <si>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</si>
  <si>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</si>
  <si>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</si>
  <si>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</si>
  <si>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</si>
  <si>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</si>
  <si>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</si>
  <si>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</si>
  <si>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</si>
  <si>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</si>
  <si>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</si>
  <si>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</si>
  <si>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</si>
  <si>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</si>
  <si>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</si>
  <si>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</si>
  <si>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</si>
  <si>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</si>
  <si>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</si>
  <si>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</si>
  <si>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</si>
  <si>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</si>
  <si>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</si>
  <si>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</si>
  <si>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</si>
  <si>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</si>
  <si>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</si>
  <si>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</si>
  <si>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</si>
  <si>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</si>
  <si>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</si>
  <si>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</si>
  <si>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</si>
  <si>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</si>
  <si>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</si>
  <si>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</si>
  <si>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</si>
  <si>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</si>
  <si>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</si>
  <si>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</si>
  <si>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</si>
  <si>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</si>
  <si>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</si>
  <si>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</si>
  <si>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</si>
  <si>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</si>
  <si>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</si>
  <si>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</si>
  <si>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</si>
  <si>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</si>
  <si>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</si>
  <si>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</si>
  <si>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</si>
  <si>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</si>
  <si>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</si>
  <si>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</si>
  <si>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</si>
  <si>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</si>
  <si>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</si>
  <si>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</si>
  <si>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</si>
  <si>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</si>
  <si>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</si>
  <si>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</si>
  <si>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</si>
  <si>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</si>
  <si>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</si>
  <si>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</si>
  <si>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</si>
  <si>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</si>
  <si>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</si>
  <si>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</si>
  <si>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</si>
  <si>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</si>
  <si>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</si>
  <si>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</si>
  <si>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</si>
  <si>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</si>
  <si>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</si>
  <si>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</si>
  <si>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</si>
  <si>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</si>
  <si>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</si>
  <si>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</si>
  <si>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</si>
  <si>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</si>
  <si>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</si>
  <si>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</si>
  <si>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</si>
  <si>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</si>
  <si>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</si>
  <si>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</si>
  <si>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</si>
  <si>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</si>
  <si>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</si>
  <si>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</si>
  <si>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</si>
  <si>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</si>
  <si>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</si>
  <si>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</si>
  <si>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</si>
  <si>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</si>
  <si>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</si>
  <si>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</si>
  <si>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</si>
  <si>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</si>
  <si>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</si>
  <si>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</si>
  <si>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</si>
  <si>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</si>
  <si>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</si>
  <si>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</si>
  <si>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</si>
  <si>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</si>
  <si>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</si>
  <si>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</si>
  <si>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</si>
  <si>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</si>
  <si>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</si>
  <si>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</si>
  <si>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</si>
  <si>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</si>
  <si>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</si>
  <si>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</si>
  <si>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</si>
  <si>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</si>
  <si>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</si>
  <si>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</si>
  <si>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</si>
  <si>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</si>
  <si>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</si>
  <si>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</si>
  <si>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</si>
  <si>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</si>
  <si>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</si>
  <si>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</si>
  <si>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</si>
  <si>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</si>
  <si>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</si>
  <si>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</si>
  <si>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</si>
  <si>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</si>
  <si>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</si>
  <si>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</si>
  <si>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</si>
  <si>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</si>
  <si>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</si>
  <si>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</si>
  <si>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</si>
  <si>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</si>
  <si>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</si>
  <si>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</si>
  <si>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</si>
  <si>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</si>
  <si>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</si>
  <si>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</si>
  <si>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</si>
  <si>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</si>
  <si>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</si>
  <si>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</si>
  <si>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</si>
  <si>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</si>
  <si>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</si>
  <si>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</si>
  <si>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</si>
  <si>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</si>
  <si>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</si>
  <si>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</si>
  <si>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</si>
  <si>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</si>
  <si>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</si>
  <si>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</si>
  <si>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</si>
  <si>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</si>
  <si>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</si>
  <si>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</si>
  <si>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</si>
  <si>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</si>
  <si>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</si>
  <si>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</si>
  <si>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</si>
  <si>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</si>
  <si>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</si>
  <si>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</si>
  <si>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</si>
  <si>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</si>
  <si>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</si>
  <si>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</si>
  <si>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</si>
  <si>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</si>
  <si>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</si>
  <si>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</si>
  <si>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</si>
  <si>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</si>
  <si>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</si>
  <si>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</si>
  <si>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</si>
  <si>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</si>
  <si>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</si>
  <si>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</si>
  <si>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</si>
  <si>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</si>
  <si>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</si>
  <si>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</si>
  <si>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</si>
  <si>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</si>
  <si>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</si>
  <si>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</si>
  <si>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</si>
  <si>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</si>
  <si>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</si>
  <si>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</si>
  <si>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</si>
  <si>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</si>
  <si>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</si>
  <si>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</si>
  <si>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</si>
  <si>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</si>
  <si>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</si>
  <si>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</si>
  <si>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</si>
  <si>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</si>
  <si>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</si>
  <si>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</si>
  <si>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</si>
  <si>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</si>
  <si>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</si>
  <si>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</si>
  <si>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</si>
  <si>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</si>
  <si>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</si>
  <si>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</si>
  <si>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</si>
  <si>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</si>
  <si>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</si>
  <si>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</si>
  <si>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</si>
  <si>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</si>
  <si>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</si>
  <si>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</si>
  <si>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</si>
  <si>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</si>
  <si>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</si>
  <si>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</si>
  <si>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</si>
  <si>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</si>
  <si>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</si>
  <si>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</si>
  <si>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</si>
  <si>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</si>
  <si>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</si>
  <si>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</si>
  <si>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</si>
  <si>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</si>
  <si>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</si>
  <si>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</si>
  <si>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</si>
  <si>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</si>
  <si>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</si>
  <si>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</si>
  <si>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</si>
  <si>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</si>
  <si>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</si>
  <si>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</si>
  <si>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</si>
  <si>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</si>
  <si>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</si>
  <si>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</si>
  <si>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</si>
  <si>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</si>
  <si>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</si>
  <si>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</si>
  <si>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</si>
  <si>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</si>
  <si>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</si>
  <si>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</si>
  <si>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</si>
  <si>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</si>
  <si>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</si>
  <si>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</si>
  <si>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</si>
  <si>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</si>
  <si>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</si>
  <si>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</si>
  <si>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</si>
  <si>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</si>
  <si>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</si>
  <si>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</si>
  <si>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</si>
  <si>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</si>
  <si>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</si>
  <si>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</si>
  <si>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</si>
  <si>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</si>
  <si>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</si>
  <si>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</si>
  <si>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</si>
  <si>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</si>
  <si>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</si>
  <si>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</si>
  <si>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</si>
  <si>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</si>
  <si>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</si>
  <si>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</si>
  <si>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</si>
  <si>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</si>
  <si>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</si>
  <si>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</si>
  <si>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</si>
  <si>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</si>
  <si>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</si>
  <si>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</si>
  <si>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</si>
  <si>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</si>
  <si>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</si>
  <si>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</si>
  <si>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</si>
  <si>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</si>
  <si>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</si>
  <si>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</si>
  <si>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</si>
  <si>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</si>
  <si>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</si>
  <si>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</si>
  <si>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</si>
  <si>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</si>
  <si>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</si>
  <si>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</si>
  <si>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</si>
  <si>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</si>
  <si>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</si>
  <si>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</si>
  <si>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</si>
  <si>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</si>
  <si>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</si>
  <si>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</si>
  <si>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</si>
  <si>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</si>
  <si>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</si>
  <si>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</si>
  <si>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</si>
  <si>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</si>
  <si>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</si>
  <si>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</si>
  <si>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</si>
  <si>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</si>
  <si>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</si>
  <si>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</si>
  <si>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</si>
  <si>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</si>
  <si>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</si>
  <si>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</si>
  <si>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</si>
  <si>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</si>
  <si>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</si>
  <si>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</si>
  <si>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</si>
  <si>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</si>
  <si>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</si>
  <si>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</si>
  <si>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</si>
  <si>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</si>
  <si>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</si>
  <si>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</si>
  <si>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</si>
  <si>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</si>
  <si>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</si>
  <si>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</si>
  <si>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</si>
  <si>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</si>
  <si>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</si>
  <si>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</si>
  <si>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</si>
  <si>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</si>
  <si>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</si>
  <si>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</si>
  <si>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</si>
  <si>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</si>
  <si>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</si>
  <si>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</si>
  <si>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</si>
  <si>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</si>
  <si>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</si>
  <si>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</si>
  <si>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</si>
  <si>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</si>
  <si>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</si>
  <si>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</si>
  <si>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</si>
  <si>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</si>
  <si>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</si>
  <si>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</si>
  <si>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</si>
  <si>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</si>
  <si>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</si>
  <si>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</si>
  <si>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</si>
  <si>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</si>
  <si>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</si>
  <si>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</si>
  <si>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</si>
  <si>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</si>
  <si>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</si>
  <si>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</si>
  <si>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</si>
  <si>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</si>
  <si>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</si>
  <si>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</si>
  <si>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</si>
  <si>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</si>
  <si>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</si>
  <si>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</si>
  <si>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</si>
  <si>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</si>
  <si>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</si>
  <si>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</si>
  <si>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</si>
  <si>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</si>
  <si>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</si>
  <si>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</si>
  <si>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</si>
  <si>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</si>
  <si>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</si>
  <si>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</si>
  <si>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</si>
  <si>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</si>
  <si>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</si>
  <si>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</si>
  <si>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</si>
  <si>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</si>
  <si>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</si>
  <si>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</si>
  <si>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</si>
  <si>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</si>
  <si>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</si>
  <si>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</si>
  <si>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</si>
  <si>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</si>
  <si>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</si>
  <si>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</si>
  <si>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</si>
  <si>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</si>
  <si>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</si>
  <si>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</si>
  <si>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</si>
  <si>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</si>
  <si>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</si>
  <si>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</si>
  <si>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</si>
  <si>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</si>
  <si>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</si>
  <si>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</si>
  <si>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</si>
  <si>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</si>
  <si>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</si>
  <si>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</si>
  <si>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</si>
  <si>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</si>
  <si>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</si>
  <si>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</si>
  <si>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</si>
  <si>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</si>
  <si>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</si>
  <si>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</si>
  <si>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</si>
  <si>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</si>
  <si>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</si>
  <si>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</si>
  <si>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</si>
  <si>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</si>
  <si>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</si>
  <si>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</si>
  <si>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</si>
  <si>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</si>
  <si>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</si>
  <si>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</si>
  <si>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</si>
  <si>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</si>
  <si>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</si>
  <si>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</si>
  <si>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</si>
  <si>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</si>
  <si>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</si>
  <si>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</si>
  <si>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</si>
  <si>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</si>
  <si>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</si>
  <si>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</si>
  <si>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</si>
  <si>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</si>
  <si>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</si>
  <si>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</si>
  <si>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</si>
  <si>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</si>
  <si>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</si>
  <si>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</si>
  <si>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</si>
  <si>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</si>
  <si>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</si>
  <si>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</si>
  <si>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</si>
  <si>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</si>
  <si>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</si>
  <si>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</si>
  <si>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</si>
  <si>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</si>
  <si>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</si>
  <si>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</si>
  <si>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</si>
  <si>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</si>
  <si>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</si>
  <si>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</si>
  <si>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</si>
  <si>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</si>
  <si>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</si>
  <si>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</si>
  <si>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</si>
  <si>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</si>
  <si>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</si>
  <si>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</si>
  <si>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</si>
  <si>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</si>
  <si>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</si>
  <si>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</si>
  <si>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</si>
  <si>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</si>
  <si>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</si>
  <si>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</si>
  <si>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</si>
  <si>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</si>
  <si>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</si>
  <si>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</si>
  <si>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</si>
  <si>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</si>
  <si>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</si>
  <si>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</si>
  <si>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</si>
  <si>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</si>
  <si>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</si>
  <si>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</si>
  <si>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</si>
  <si>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</si>
  <si>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</si>
  <si>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</si>
  <si>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</si>
  <si>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</si>
  <si>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</si>
  <si>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</si>
  <si>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</si>
  <si>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</si>
  <si>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</si>
  <si>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</si>
  <si>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</si>
  <si>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</si>
  <si>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</si>
  <si>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</si>
  <si>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</si>
  <si>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</si>
  <si>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</si>
  <si>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</si>
  <si>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</si>
  <si>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</si>
  <si>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</si>
  <si>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</si>
  <si>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</si>
  <si>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</si>
  <si>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</si>
  <si>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</si>
  <si>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</si>
  <si>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</si>
  <si>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</si>
  <si>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</si>
  <si>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</si>
  <si>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</si>
  <si>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</si>
  <si>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</si>
  <si>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</si>
  <si>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</si>
  <si>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</si>
  <si>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</si>
  <si>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</si>
  <si>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</si>
  <si>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</si>
  <si>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</si>
  <si>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</si>
  <si>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</si>
  <si>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</si>
  <si>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</si>
  <si>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</si>
  <si>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</si>
  <si>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</si>
  <si>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</si>
  <si>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</si>
  <si>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</si>
  <si>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</si>
  <si>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</si>
  <si>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</si>
  <si>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</si>
  <si>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</si>
  <si>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</si>
  <si>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</si>
  <si>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</si>
  <si>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</si>
  <si>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</si>
  <si>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</si>
  <si>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</si>
  <si>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</si>
  <si>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</si>
  <si>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</si>
  <si>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</si>
  <si>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</si>
  <si>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</si>
  <si>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</si>
  <si>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</si>
  <si>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</si>
  <si>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</si>
  <si>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</si>
  <si>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</si>
  <si>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</si>
  <si>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</si>
  <si>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</si>
  <si>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</si>
  <si>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</si>
  <si>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</si>
  <si>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</si>
  <si>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</si>
  <si>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</si>
  <si>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</si>
  <si>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</si>
  <si>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</si>
  <si>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</si>
  <si>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</si>
  <si>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</si>
  <si>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</si>
  <si>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</si>
  <si>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</si>
  <si>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</si>
  <si>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</si>
  <si>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</si>
  <si>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</si>
  <si>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</si>
  <si>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</si>
  <si>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</si>
  <si>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</si>
  <si>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</si>
  <si>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</si>
  <si>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</si>
  <si>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</si>
  <si>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</si>
  <si>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</si>
  <si>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</si>
  <si>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</si>
  <si>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</si>
  <si>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</si>
  <si>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</si>
  <si>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</si>
  <si>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</si>
  <si>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</si>
  <si>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</si>
  <si>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</si>
  <si>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</si>
  <si>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</si>
  <si>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</si>
  <si>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</si>
  <si>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</si>
  <si>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</si>
  <si>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</si>
  <si>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</si>
  <si>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</si>
  <si>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</si>
  <si>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</si>
  <si>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</si>
  <si>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</si>
  <si>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</si>
  <si>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</si>
  <si>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</si>
  <si>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</si>
  <si>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</si>
  <si>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</si>
  <si>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</si>
  <si>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</si>
  <si>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</si>
  <si>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</si>
  <si>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</si>
  <si>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</si>
  <si>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</si>
  <si>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</si>
  <si>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</si>
  <si>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</si>
  <si>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</si>
  <si>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</si>
  <si>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</si>
  <si>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</si>
  <si>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</si>
  <si>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</si>
  <si>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</si>
  <si>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</si>
  <si>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</si>
  <si>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</si>
  <si>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</si>
  <si>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</si>
  <si>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</si>
  <si>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</si>
  <si>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</si>
  <si>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</si>
  <si>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</si>
  <si>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</si>
  <si>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</si>
  <si>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</si>
  <si>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</si>
  <si>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</si>
  <si>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</si>
  <si>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</si>
  <si>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</si>
  <si>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</si>
  <si>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</si>
  <si>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</si>
  <si>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</si>
  <si>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</si>
  <si>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</si>
  <si>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</si>
  <si>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</si>
  <si>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</si>
  <si>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</si>
  <si>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</si>
  <si>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</si>
  <si>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</si>
  <si>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</si>
  <si>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</si>
  <si>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</si>
  <si>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</si>
  <si>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</si>
  <si>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</si>
  <si>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</si>
  <si>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</si>
  <si>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</si>
  <si>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</si>
  <si>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</si>
  <si>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</si>
  <si>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</si>
  <si>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</si>
  <si>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</si>
  <si>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</si>
  <si>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</si>
  <si>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</si>
  <si>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</si>
  <si>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</si>
  <si>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</si>
  <si>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</si>
  <si>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</si>
  <si>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</si>
  <si>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</si>
  <si>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</si>
  <si>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</si>
  <si>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</si>
  <si>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</si>
  <si>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</si>
  <si>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</si>
  <si>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</si>
  <si>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</si>
  <si>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</si>
  <si>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</si>
  <si>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</si>
  <si>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</si>
  <si>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</si>
  <si>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</si>
  <si>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</si>
  <si>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</si>
  <si>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</si>
  <si>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</si>
  <si>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</si>
  <si>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</si>
  <si>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</si>
  <si>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</si>
  <si>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</si>
  <si>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</si>
  <si>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</si>
  <si>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</si>
  <si>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</si>
  <si>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</si>
  <si>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</si>
  <si>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</si>
  <si>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</si>
  <si>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</si>
  <si>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</si>
  <si>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</si>
  <si>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</si>
  <si>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</si>
  <si>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</si>
  <si>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</si>
  <si>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</si>
  <si>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</si>
  <si>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</si>
  <si>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</si>
  <si>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</si>
  <si>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</si>
  <si>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</si>
  <si>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</si>
  <si>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</si>
  <si>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</si>
  <si>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</si>
  <si>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</si>
  <si>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</si>
  <si>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</si>
  <si>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</si>
  <si>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</si>
  <si>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</si>
  <si>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</si>
  <si>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</si>
  <si>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</si>
  <si>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</si>
  <si>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</si>
  <si>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</si>
  <si>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</si>
  <si>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</si>
  <si>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</si>
  <si>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</si>
  <si>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</si>
  <si>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</si>
  <si>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</si>
  <si>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</si>
  <si>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</si>
  <si>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</si>
  <si>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</si>
  <si>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</si>
  <si>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</si>
  <si>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</si>
  <si>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</si>
  <si>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</si>
  <si>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</si>
  <si>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</si>
  <si>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</si>
  <si>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</si>
  <si>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</si>
  <si>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</si>
  <si>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</si>
  <si>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</si>
  <si>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</si>
  <si>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</si>
  <si>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</si>
  <si>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</si>
  <si>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</si>
  <si>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</si>
  <si>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</si>
  <si>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</si>
  <si>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</si>
  <si>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</si>
  <si>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</si>
  <si>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</si>
  <si>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</si>
  <si>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</si>
  <si>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</si>
  <si>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</si>
  <si>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</si>
  <si>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</si>
  <si>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</si>
  <si>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</si>
  <si>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</si>
  <si>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</si>
  <si>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</si>
  <si>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</si>
  <si>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</si>
  <si>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</si>
  <si>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</si>
  <si>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</si>
  <si>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</si>
  <si>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</si>
  <si>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</si>
  <si>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</si>
  <si>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</si>
  <si>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</si>
  <si>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</si>
  <si>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</si>
  <si>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</si>
  <si>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</si>
  <si>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</si>
  <si>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</si>
  <si>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</si>
  <si>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</si>
  <si>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</si>
  <si>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</si>
  <si>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</si>
  <si>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</si>
  <si>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</si>
  <si>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</si>
  <si>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</si>
  <si>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</si>
  <si>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</si>
  <si>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</si>
  <si>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</si>
  <si>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</si>
  <si>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</si>
  <si>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</si>
  <si>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</si>
  <si>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</si>
  <si>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</si>
  <si>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</si>
  <si>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</si>
  <si>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</si>
  <si>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</si>
  <si>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</si>
  <si>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</si>
  <si>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</si>
  <si>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</si>
  <si>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</si>
  <si>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</si>
  <si>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</si>
  <si>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</si>
  <si>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</si>
  <si>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</si>
  <si>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</si>
  <si>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</si>
  <si>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</si>
  <si>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</si>
  <si>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</si>
  <si>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</si>
  <si>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</si>
  <si>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</si>
  <si>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</si>
  <si>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</si>
  <si>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</si>
  <si>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</si>
  <si>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</si>
  <si>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</si>
  <si>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</si>
  <si>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</si>
  <si>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</si>
  <si>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</si>
  <si>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</si>
  <si>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</si>
  <si>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</si>
  <si>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</si>
  <si>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</si>
  <si>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</si>
  <si>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</si>
  <si>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</si>
  <si>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</si>
  <si>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</si>
  <si>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</si>
  <si>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</si>
  <si>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</si>
  <si>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</si>
  <si>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</si>
  <si>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</si>
  <si>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</si>
  <si>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</si>
  <si>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</si>
  <si>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</si>
  <si>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</si>
  <si>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</si>
  <si>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</si>
  <si>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</si>
  <si>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</si>
  <si>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</si>
  <si>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</si>
  <si>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</si>
  <si>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</si>
  <si>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</si>
  <si>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</si>
  <si>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</si>
  <si>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</si>
  <si>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</si>
  <si>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</si>
  <si>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</si>
  <si>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</si>
  <si>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</si>
  <si>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</si>
  <si>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</si>
  <si>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</si>
  <si>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</si>
  <si>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</si>
  <si>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</si>
  <si>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</si>
  <si>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</si>
  <si>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</si>
  <si>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</si>
  <si>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</si>
  <si>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</si>
  <si>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</si>
  <si>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</si>
  <si>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</si>
  <si>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</si>
  <si>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</si>
  <si>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</si>
  <si>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</si>
  <si>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</si>
  <si>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</si>
  <si>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</si>
  <si>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</si>
  <si>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</si>
  <si>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</si>
  <si>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</si>
  <si>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</si>
  <si>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</si>
  <si>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</si>
  <si>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</si>
  <si>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</si>
  <si>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</si>
  <si>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</si>
  <si>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</si>
  <si>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</si>
  <si>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</si>
  <si>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</si>
  <si>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</si>
  <si>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</si>
  <si>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</si>
  <si>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</si>
  <si>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</si>
  <si>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</si>
  <si>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</si>
  <si>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</si>
  <si>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</si>
  <si>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</si>
  <si>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</si>
  <si>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</si>
  <si>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</si>
  <si>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</si>
  <si>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</si>
  <si>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</si>
  <si>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</si>
  <si>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</si>
  <si>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</si>
  <si>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</si>
  <si>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</si>
  <si>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</si>
  <si>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</si>
  <si>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</si>
  <si>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</si>
  <si>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</si>
  <si>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</si>
  <si>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</si>
  <si>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</si>
  <si>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</si>
  <si>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</si>
  <si>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</si>
  <si>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</si>
  <si>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</si>
  <si>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</si>
  <si>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</si>
  <si>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</si>
  <si>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</si>
  <si>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</si>
  <si>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</si>
  <si>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</si>
  <si>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</si>
  <si>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</si>
  <si>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</si>
  <si>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</si>
  <si>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</si>
  <si>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</si>
  <si>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</si>
  <si>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</si>
  <si>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</si>
  <si>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</si>
  <si>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</si>
  <si>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</si>
  <si>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</si>
  <si>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</si>
  <si>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</si>
  <si>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</si>
  <si>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</si>
  <si>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</si>
  <si>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</si>
  <si>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</si>
  <si>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</si>
  <si>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</si>
  <si>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</si>
  <si>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</si>
  <si>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</si>
  <si>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</si>
  <si>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</si>
  <si>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</si>
  <si>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</si>
  <si>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</si>
  <si>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</si>
  <si>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</si>
  <si>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</si>
  <si>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</si>
  <si>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</si>
  <si>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</si>
  <si>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</si>
  <si>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</si>
  <si>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</si>
  <si>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</si>
  <si>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</si>
  <si>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</si>
  <si>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</si>
  <si>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</si>
  <si>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</si>
  <si>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</si>
  <si>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</si>
  <si>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</si>
  <si>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</si>
  <si>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</si>
  <si>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</si>
  <si>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</si>
  <si>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</si>
  <si>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</si>
  <si>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</si>
  <si>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</si>
  <si>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</si>
  <si>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</si>
  <si>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</si>
  <si>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</si>
  <si>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</si>
  <si>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</si>
  <si>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</si>
  <si>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</si>
  <si>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</si>
  <si>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</si>
  <si>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</si>
  <si>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</si>
  <si>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</si>
  <si>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</si>
  <si>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</si>
  <si>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</si>
  <si>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</si>
  <si>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</si>
  <si>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</si>
  <si>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</si>
  <si>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</si>
  <si>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</si>
  <si>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</si>
  <si>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</si>
  <si>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</si>
  <si>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</si>
  <si>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</si>
  <si>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</si>
  <si>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</si>
  <si>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</si>
  <si>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</si>
  <si>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</si>
  <si>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</si>
  <si>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</si>
  <si>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</si>
  <si>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</si>
  <si>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</si>
  <si>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</si>
  <si>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</si>
  <si>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</si>
  <si>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</si>
  <si>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</si>
  <si>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</si>
  <si>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</si>
  <si>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</si>
  <si>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</si>
  <si>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</si>
  <si>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</si>
  <si>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</si>
  <si>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</si>
  <si>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</si>
  <si>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</si>
  <si>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</si>
  <si>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</si>
  <si>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</si>
  <si>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</si>
  <si>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</si>
  <si>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</si>
  <si>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</si>
  <si>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</si>
  <si>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</si>
  <si>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</si>
  <si>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</si>
  <si>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</si>
  <si>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</si>
  <si>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</si>
  <si>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</si>
  <si>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</si>
  <si>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</si>
  <si>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</si>
  <si>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</si>
  <si>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</si>
  <si>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</si>
  <si>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</si>
  <si>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</si>
  <si>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</si>
  <si>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</si>
  <si>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</si>
  <si>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</si>
  <si>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</si>
  <si>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</si>
  <si>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</si>
  <si>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</si>
  <si>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</si>
  <si>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</si>
  <si>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</si>
  <si>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</si>
  <si>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</si>
  <si>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</si>
  <si>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</si>
  <si>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</si>
  <si>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</si>
  <si>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</si>
  <si>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</si>
  <si>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</si>
  <si>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</si>
  <si>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</si>
  <si>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</si>
  <si>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</si>
  <si>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</si>
  <si>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</si>
  <si>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</si>
  <si>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</si>
  <si>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</si>
  <si>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</si>
  <si>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</si>
  <si>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</si>
  <si>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</si>
  <si>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</si>
  <si>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</si>
  <si>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</si>
  <si>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</si>
  <si>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</si>
  <si>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</si>
  <si>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</si>
  <si>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</si>
  <si>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</si>
  <si>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</si>
  <si>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</si>
  <si>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</si>
  <si>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</si>
  <si>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</si>
  <si>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</si>
  <si>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</si>
  <si>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</si>
  <si>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</si>
  <si>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</si>
  <si>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</si>
  <si>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</si>
  <si>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</si>
  <si>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</si>
  <si>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</si>
  <si>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</si>
  <si>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</si>
  <si>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</si>
  <si>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</si>
  <si>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</si>
  <si>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</si>
  <si>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</si>
  <si>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</si>
  <si>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</si>
  <si>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</si>
  <si>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</si>
  <si>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</si>
  <si>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</si>
  <si>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</si>
  <si>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</si>
  <si>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</si>
  <si>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</si>
  <si>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</si>
  <si>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</si>
  <si>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</si>
  <si>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</si>
  <si>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</si>
  <si>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</si>
  <si>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</si>
  <si>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</si>
  <si>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</si>
  <si>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</si>
  <si>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</si>
  <si>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</si>
  <si>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</si>
  <si>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</si>
  <si>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</si>
  <si>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</si>
  <si>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</si>
  <si>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</si>
  <si>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</si>
  <si>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</si>
  <si>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</si>
  <si>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</si>
  <si>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</si>
  <si>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</si>
  <si>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</si>
  <si>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</si>
  <si>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</si>
  <si>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</si>
  <si>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</si>
  <si>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</si>
  <si>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</si>
  <si>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</si>
  <si>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</si>
  <si>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</si>
  <si>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</si>
  <si>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</si>
  <si>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</si>
  <si>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</si>
  <si>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</si>
  <si>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</si>
  <si>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</si>
  <si>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</si>
  <si>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</si>
  <si>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</si>
  <si>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</si>
  <si>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</si>
  <si>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</si>
  <si>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</si>
  <si>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</si>
  <si>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</si>
  <si>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</si>
  <si>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</si>
  <si>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</si>
  <si>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</si>
  <si>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</si>
  <si>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</si>
  <si>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</si>
  <si>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</si>
  <si>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</si>
  <si>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</si>
  <si>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</si>
  <si>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</si>
  <si>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</si>
  <si>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</si>
  <si>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</si>
  <si>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</si>
  <si>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</si>
  <si>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</si>
  <si>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</si>
  <si>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</si>
  <si>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</si>
  <si>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</si>
  <si>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</si>
  <si>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</si>
  <si>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</si>
  <si>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</si>
  <si>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</si>
  <si>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</si>
  <si>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</si>
  <si>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</si>
  <si>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</si>
  <si>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</si>
  <si>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</si>
  <si>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</si>
  <si>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</si>
  <si>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</si>
  <si>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</si>
  <si>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</si>
  <si>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</si>
  <si>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</si>
  <si>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</si>
  <si>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</si>
  <si>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</si>
  <si>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</si>
  <si>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</si>
  <si>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</si>
  <si>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</si>
  <si>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</si>
  <si>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</si>
  <si>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</si>
  <si>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</si>
  <si>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</si>
  <si>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</si>
  <si>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</si>
  <si>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</si>
  <si>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</si>
  <si>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</si>
  <si>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</si>
  <si>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</si>
  <si>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</si>
  <si>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</si>
  <si>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</si>
  <si>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</si>
  <si>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</si>
  <si>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</si>
  <si>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</si>
  <si>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</si>
  <si>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</si>
  <si>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</si>
  <si>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</si>
  <si>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</si>
  <si>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</si>
  <si>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</si>
  <si>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</si>
  <si>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</si>
  <si>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</si>
  <si>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</si>
  <si>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</si>
  <si>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</si>
  <si>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</si>
  <si>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</si>
  <si>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</si>
  <si>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</si>
  <si>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</si>
  <si>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</si>
  <si>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</si>
  <si>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</si>
  <si>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</si>
  <si>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</si>
  <si>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</si>
  <si>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</si>
  <si>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</si>
  <si>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</si>
  <si>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</si>
  <si>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</si>
  <si>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</si>
  <si>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</si>
  <si>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</si>
  <si>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</si>
  <si>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</si>
  <si>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</si>
  <si>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</si>
  <si>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</si>
  <si>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</si>
  <si>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</si>
  <si>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</si>
  <si>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</si>
  <si>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</si>
  <si>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</si>
  <si>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</si>
  <si>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</si>
  <si>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</si>
  <si>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</si>
  <si>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</si>
  <si>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</si>
  <si>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</si>
  <si>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</si>
  <si>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</si>
  <si>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</si>
  <si>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</si>
  <si>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</si>
  <si>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</si>
  <si>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</si>
  <si>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</si>
  <si>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</si>
  <si>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</si>
  <si>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</si>
  <si>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</si>
  <si>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</si>
  <si>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</si>
  <si>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</si>
  <si>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</si>
  <si>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</si>
  <si>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</si>
  <si>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</si>
  <si>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</si>
  <si>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</si>
  <si>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</si>
  <si>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</si>
  <si>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</si>
  <si>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</si>
  <si>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</si>
  <si>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</si>
  <si>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</si>
  <si>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</si>
  <si>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</si>
  <si>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</si>
  <si>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</si>
  <si>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</si>
  <si>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</si>
  <si>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</si>
  <si>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</si>
  <si>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</si>
  <si>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</si>
  <si>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</si>
  <si>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</si>
  <si>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</si>
  <si>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</si>
  <si>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</si>
  <si>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</si>
  <si>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</si>
  <si>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</si>
  <si>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</si>
  <si>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</si>
  <si>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</si>
  <si>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</si>
  <si>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</si>
  <si>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</si>
  <si>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</si>
  <si>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</si>
  <si>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</si>
  <si>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</si>
  <si>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</si>
  <si>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</si>
  <si>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</si>
  <si>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</si>
  <si>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</si>
  <si>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</si>
  <si>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</si>
  <si>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</si>
  <si>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</si>
  <si>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</si>
  <si>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</si>
  <si>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</si>
  <si>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</si>
  <si>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</si>
  <si>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</si>
  <si>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</si>
  <si>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</si>
  <si>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</si>
  <si>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</si>
  <si>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</si>
  <si>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</si>
  <si>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</si>
  <si>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</si>
  <si>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</si>
  <si>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</si>
  <si>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</si>
  <si>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</si>
  <si>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</si>
  <si>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</si>
  <si>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</si>
  <si>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</si>
  <si>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</si>
  <si>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</si>
  <si>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</si>
  <si>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</si>
  <si>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</si>
  <si>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</si>
  <si>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</si>
  <si>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</si>
  <si>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</si>
  <si>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</si>
  <si>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</si>
  <si>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</si>
  <si>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</si>
  <si>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</si>
  <si>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</si>
  <si>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</si>
  <si>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</si>
  <si>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</si>
  <si>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</si>
  <si>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</si>
  <si>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</si>
  <si>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</si>
  <si>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</si>
  <si>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</si>
  <si>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</si>
  <si>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</si>
  <si>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</si>
  <si>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</si>
  <si>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</si>
  <si>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</si>
  <si>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</si>
  <si>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</si>
  <si>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</si>
  <si>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</si>
  <si>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</si>
  <si>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</si>
  <si>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</si>
  <si>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</si>
  <si>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</si>
  <si>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</si>
  <si>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</si>
  <si>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</si>
  <si>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</si>
  <si>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</si>
  <si>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</si>
  <si>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</si>
  <si>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</si>
  <si>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</si>
  <si>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</si>
  <si>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</si>
  <si>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</si>
  <si>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</si>
  <si>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</si>
  <si>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</si>
  <si>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</si>
  <si>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</si>
  <si>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</si>
  <si>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</si>
  <si>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</si>
  <si>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</si>
  <si>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</si>
  <si>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</si>
  <si>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</si>
  <si>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</si>
  <si>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</si>
  <si>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</si>
  <si>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</si>
  <si>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</si>
  <si>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</si>
  <si>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</si>
  <si>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</si>
  <si>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</si>
  <si>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</si>
  <si>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</si>
  <si>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</si>
  <si>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</si>
  <si>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</si>
  <si>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</si>
  <si>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</si>
  <si>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</si>
  <si>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</si>
  <si>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</si>
  <si>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</si>
  <si>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</si>
  <si>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</si>
  <si>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</si>
  <si>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</si>
  <si>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</si>
  <si>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</si>
  <si>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</si>
  <si>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</si>
  <si>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</si>
  <si>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</si>
  <si>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</si>
  <si>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</si>
  <si>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</si>
  <si>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</si>
  <si>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</si>
  <si>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</si>
  <si>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</si>
  <si>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</si>
  <si>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</si>
  <si>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</si>
  <si>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</si>
  <si>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</si>
  <si>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</si>
  <si>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</si>
  <si>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</si>
  <si>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</si>
  <si>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</si>
  <si>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</si>
  <si>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</si>
  <si>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</si>
  <si>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</si>
  <si>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</si>
  <si>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</si>
  <si>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</si>
  <si>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</si>
  <si>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</si>
  <si>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</si>
  <si>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</si>
  <si>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</si>
  <si>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</si>
  <si>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</si>
  <si>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</si>
  <si>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</si>
  <si>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</si>
  <si>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</si>
  <si>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</si>
  <si>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</si>
  <si>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</si>
  <si>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</si>
  <si>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</si>
  <si>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</si>
  <si>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</si>
  <si>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</si>
  <si>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</si>
  <si>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</si>
  <si>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</si>
  <si>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</si>
  <si>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</si>
  <si>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</si>
  <si>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</si>
  <si>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</si>
  <si>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</si>
  <si>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</si>
  <si>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</si>
  <si>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</si>
  <si>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</si>
  <si>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</si>
  <si>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</si>
  <si>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</si>
  <si>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</si>
  <si>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</si>
  <si>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</si>
  <si>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</si>
  <si>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</si>
  <si>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</si>
  <si>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</si>
  <si>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</si>
  <si>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</si>
  <si>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</si>
  <si>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</si>
  <si>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</si>
  <si>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</si>
  <si>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</si>
  <si>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</si>
  <si>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</si>
  <si>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</si>
  <si>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</si>
  <si>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</si>
  <si>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</si>
  <si>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</si>
  <si>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</si>
  <si>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</si>
  <si>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</si>
  <si>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</si>
  <si>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</si>
  <si>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</si>
  <si>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</si>
  <si>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</si>
  <si>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</si>
  <si>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</si>
  <si>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</si>
  <si>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</si>
  <si>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</si>
  <si>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</si>
  <si>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</si>
  <si>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</si>
  <si>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</si>
  <si>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</si>
  <si>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</si>
  <si>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</si>
  <si>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</si>
  <si>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</si>
  <si>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</si>
  <si>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</si>
  <si>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</si>
  <si>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</si>
  <si>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</si>
  <si>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</si>
  <si>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</si>
  <si>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</si>
  <si>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</si>
  <si>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</si>
  <si>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</si>
  <si>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</si>
  <si>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</si>
  <si>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</si>
  <si>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</si>
  <si>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</si>
  <si>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</si>
  <si>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</si>
  <si>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</si>
  <si>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</si>
  <si>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</si>
  <si>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</si>
  <si>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</si>
  <si>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</si>
  <si>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</si>
  <si>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</si>
  <si>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</si>
  <si>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</si>
  <si>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</si>
  <si>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</si>
  <si>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</si>
  <si>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</si>
  <si>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</si>
  <si>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</si>
  <si>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</si>
  <si>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</si>
  <si>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</si>
  <si>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</si>
  <si>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</si>
  <si>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</si>
  <si>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</si>
  <si>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</si>
  <si>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</si>
  <si>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</si>
  <si>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</si>
  <si>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</si>
  <si>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</si>
  <si>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</si>
  <si>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</si>
  <si>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</si>
  <si>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</si>
  <si>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</si>
  <si>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</si>
  <si>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</si>
  <si>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</si>
  <si>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</si>
  <si>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</si>
  <si>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</si>
  <si>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</si>
  <si>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</si>
  <si>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</si>
  <si>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</si>
  <si>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</si>
  <si>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</si>
  <si>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</si>
  <si>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</si>
  <si>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</si>
  <si>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</si>
  <si>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</si>
  <si>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</si>
  <si>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</si>
  <si>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</si>
  <si>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</si>
  <si>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</si>
  <si>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</si>
  <si>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</si>
  <si>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</si>
  <si>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</si>
  <si>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</si>
  <si>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</si>
  <si>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</si>
  <si>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</si>
  <si>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</si>
  <si>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</si>
  <si>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</si>
  <si>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</si>
  <si>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</si>
  <si>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</si>
  <si>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</si>
  <si>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</si>
  <si>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</si>
  <si>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</si>
  <si>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</si>
  <si>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</si>
  <si>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</si>
  <si>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</si>
  <si>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</si>
  <si>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</si>
  <si>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</si>
  <si>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</si>
  <si>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</si>
  <si>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</si>
  <si>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</si>
  <si>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</si>
  <si>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</si>
  <si>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</si>
  <si>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</si>
  <si>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</si>
  <si>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</si>
  <si>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</si>
  <si>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</si>
  <si>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</si>
  <si>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</si>
  <si>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</si>
  <si>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</si>
  <si>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</si>
  <si>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</si>
  <si>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</si>
  <si>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</si>
  <si>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</si>
  <si>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</si>
  <si>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</si>
  <si>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</si>
  <si>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</si>
  <si>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</si>
  <si>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</si>
  <si>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</si>
  <si>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</si>
  <si>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</si>
  <si>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</si>
  <si>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</si>
  <si>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</si>
  <si>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</si>
  <si>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</si>
  <si>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</si>
  <si>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</si>
  <si>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</si>
  <si>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</si>
  <si>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</si>
  <si>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</si>
  <si>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</si>
  <si>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</si>
  <si>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</si>
  <si>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</si>
  <si>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</si>
  <si>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</si>
  <si>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</si>
  <si>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</si>
  <si>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</si>
  <si>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</si>
  <si>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</si>
  <si>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</si>
  <si>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</si>
  <si>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</si>
  <si>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</si>
  <si>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</si>
  <si>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</si>
  <si>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</si>
  <si>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</si>
  <si>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</si>
  <si>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</si>
  <si>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</si>
  <si>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</si>
  <si>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</si>
  <si>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</si>
  <si>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</si>
  <si>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</si>
  <si>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</si>
  <si>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</si>
  <si>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</si>
  <si>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</si>
  <si>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</si>
  <si>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</si>
  <si>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</si>
  <si>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</si>
  <si>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</si>
  <si>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</si>
  <si>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</si>
  <si>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</si>
  <si>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</si>
  <si>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</si>
  <si>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</si>
  <si>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</si>
  <si>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</si>
  <si>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</si>
  <si>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</si>
  <si>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</si>
  <si>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</si>
  <si>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</si>
  <si>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</si>
  <si>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</si>
  <si>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</si>
  <si>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</si>
  <si>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</si>
  <si>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</si>
  <si>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</si>
  <si>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</si>
  <si>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</si>
  <si>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</si>
  <si>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</si>
  <si>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</si>
  <si>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</si>
  <si>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</si>
  <si>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</si>
  <si>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</si>
  <si>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</si>
  <si>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</si>
  <si>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</si>
  <si>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</si>
  <si>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</si>
  <si>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</si>
  <si>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</si>
  <si>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</si>
  <si>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</si>
  <si>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</si>
  <si>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</si>
  <si>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</si>
  <si>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</si>
  <si>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</si>
  <si>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</si>
  <si>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</si>
  <si>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</si>
  <si>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</si>
  <si>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</si>
  <si>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</si>
  <si>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</si>
  <si>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</si>
  <si>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</si>
  <si>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</si>
  <si>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</si>
  <si>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</si>
  <si>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</si>
  <si>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</si>
  <si>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</si>
  <si>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</si>
  <si>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</si>
  <si>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</si>
  <si>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</si>
  <si>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</si>
  <si>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</si>
  <si>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</si>
  <si>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</si>
  <si>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</si>
  <si>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</si>
  <si>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</si>
  <si>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</si>
  <si>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</si>
  <si>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</si>
  <si>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</si>
  <si>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</si>
  <si>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</si>
  <si>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</si>
  <si>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</si>
  <si>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</si>
  <si>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</si>
  <si>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</si>
  <si>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</si>
  <si>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</si>
  <si>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</si>
  <si>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</si>
  <si>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</si>
  <si>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</si>
  <si>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</si>
  <si>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</si>
  <si>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</si>
  <si>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</si>
  <si>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</si>
  <si>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</si>
  <si>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</si>
  <si>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</si>
  <si>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</si>
  <si>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</si>
  <si>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</si>
  <si>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</si>
  <si>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</si>
  <si>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</si>
  <si>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</si>
  <si>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</si>
  <si>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</si>
  <si>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</si>
  <si>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</si>
  <si>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</si>
  <si>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</si>
  <si>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</si>
  <si>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</si>
  <si>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</si>
  <si>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</si>
  <si>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</si>
  <si>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</si>
  <si>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</si>
  <si>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</si>
  <si>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</si>
  <si>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</si>
  <si>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</si>
  <si>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</si>
  <si>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</si>
  <si>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</si>
  <si>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</si>
  <si>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</si>
  <si>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</si>
  <si>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</si>
  <si>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</si>
  <si>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</si>
  <si>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</si>
  <si>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</si>
  <si>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</si>
  <si>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</si>
  <si>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</si>
  <si>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</si>
  <si>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</si>
  <si>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</si>
  <si>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</si>
  <si>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</si>
  <si>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</si>
  <si>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</si>
  <si>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</si>
  <si>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</si>
  <si>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</si>
  <si>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</si>
  <si>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</si>
  <si>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</si>
  <si>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</si>
  <si>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</si>
  <si>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</si>
  <si>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</si>
  <si>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</si>
  <si>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</si>
  <si>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</si>
  <si>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</si>
  <si>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</si>
  <si>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</si>
  <si>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</si>
  <si>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</si>
  <si>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</si>
  <si>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</si>
  <si>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</si>
  <si>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</si>
  <si>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</si>
  <si>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</si>
  <si>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</si>
  <si>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</si>
  <si>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</si>
  <si>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</si>
  <si>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</si>
  <si>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</si>
  <si>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</si>
  <si>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</si>
  <si>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</si>
  <si>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</si>
  <si>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</si>
  <si>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</si>
  <si>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</si>
  <si>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</si>
  <si>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</si>
  <si>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</si>
  <si>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</si>
  <si>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</si>
  <si>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</si>
  <si>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</si>
  <si>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</si>
  <si>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</si>
  <si>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</si>
  <si>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</si>
  <si>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</si>
  <si>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</si>
  <si>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</si>
  <si>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</si>
  <si>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</si>
  <si>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</si>
  <si>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</si>
  <si>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</si>
  <si>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</si>
  <si>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</si>
  <si>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</si>
  <si>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</si>
  <si>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</si>
  <si>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</si>
  <si>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</si>
  <si>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</si>
  <si>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</si>
  <si>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</si>
  <si>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</si>
  <si>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</si>
  <si>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</si>
  <si>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</si>
  <si>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</si>
  <si>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</si>
  <si>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</si>
  <si>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</si>
  <si>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</si>
  <si>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</si>
  <si>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</si>
  <si>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</si>
  <si>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</si>
  <si>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</si>
  <si>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</si>
  <si>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</si>
  <si>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</si>
  <si>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</si>
  <si>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</si>
  <si>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</si>
  <si>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</si>
  <si>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</si>
  <si>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</si>
  <si>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</si>
  <si>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</si>
  <si>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</si>
  <si>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</si>
  <si>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</si>
  <si>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</si>
  <si>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</si>
  <si>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</si>
  <si>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</si>
  <si>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</si>
  <si>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</si>
  <si>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</si>
  <si>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</si>
  <si>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</si>
  <si>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</si>
  <si>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</si>
  <si>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</si>
  <si>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</si>
  <si>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</si>
  <si>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</si>
  <si>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</si>
  <si>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</si>
  <si>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</si>
  <si>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</si>
  <si>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</si>
  <si>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</si>
  <si>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</si>
  <si>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</si>
  <si>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</si>
  <si>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</si>
  <si>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</si>
  <si>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</si>
  <si>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</si>
  <si>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</si>
  <si>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</si>
  <si>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</si>
  <si>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</si>
  <si>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</si>
  <si>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</si>
  <si>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</si>
  <si>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</si>
  <si>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</si>
  <si>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</si>
  <si>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</si>
  <si>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</si>
  <si>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</si>
  <si>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</si>
  <si>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</si>
  <si>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</si>
  <si>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</si>
  <si>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</si>
  <si>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</si>
  <si>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</si>
  <si>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</si>
  <si>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</si>
  <si>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</si>
  <si>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</si>
  <si>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</si>
  <si>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</si>
  <si>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</si>
  <si>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</si>
  <si>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</si>
  <si>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</si>
  <si>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</si>
  <si>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</si>
  <si>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</si>
  <si>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</si>
  <si>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</si>
  <si>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</si>
  <si>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</si>
  <si>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</si>
  <si>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</si>
  <si>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</si>
  <si>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</si>
  <si>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</si>
  <si>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</si>
  <si>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</si>
  <si>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</si>
  <si>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</si>
  <si>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</si>
  <si>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</si>
  <si>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</si>
  <si>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</si>
  <si>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</si>
  <si>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</si>
  <si>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</si>
  <si>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</si>
  <si>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</si>
  <si>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</si>
  <si>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</si>
  <si>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</si>
  <si>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</si>
  <si>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</si>
  <si>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</si>
  <si>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</si>
  <si>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</si>
  <si>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</si>
  <si>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</si>
  <si>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</si>
  <si>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</si>
  <si>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</si>
  <si>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</si>
  <si>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</si>
  <si>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</si>
  <si>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</si>
  <si>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</si>
  <si>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</si>
  <si>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</si>
  <si>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</si>
  <si>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</si>
  <si>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</si>
  <si>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</si>
  <si>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</si>
  <si>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</si>
  <si>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</si>
  <si>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</si>
  <si>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</si>
  <si>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</si>
  <si>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</si>
  <si>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</si>
  <si>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</si>
  <si>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</si>
  <si>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</si>
  <si>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</si>
  <si>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</si>
  <si>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</si>
  <si>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</si>
  <si>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</si>
  <si>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</si>
  <si>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</si>
  <si>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</si>
  <si>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</si>
  <si>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</si>
  <si>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</si>
  <si>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</si>
  <si>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</si>
  <si>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</si>
  <si>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</si>
  <si>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</si>
  <si>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</si>
  <si>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</si>
  <si>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</si>
  <si>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</si>
  <si>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</si>
  <si>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</si>
  <si>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</si>
  <si>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</si>
  <si>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</si>
  <si>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</si>
  <si>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</si>
  <si>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</si>
  <si>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</si>
  <si>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</si>
  <si>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</si>
  <si>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</si>
  <si>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</si>
  <si>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</si>
  <si>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</si>
  <si>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</si>
  <si>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</si>
  <si>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</si>
  <si>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</si>
  <si>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</si>
  <si>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</si>
  <si>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</si>
  <si>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</si>
  <si>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</si>
  <si>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</si>
  <si>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</si>
  <si>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</si>
  <si>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</si>
  <si>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</si>
  <si>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</si>
  <si>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</si>
  <si>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</si>
  <si>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</si>
  <si>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</si>
  <si>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</si>
  <si>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</si>
  <si>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</si>
  <si>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</si>
  <si>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</si>
  <si>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</si>
  <si>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</si>
  <si>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</si>
  <si>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</si>
  <si>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</si>
  <si>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</si>
  <si>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</si>
  <si>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</si>
  <si>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</si>
  <si>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</si>
  <si>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</si>
  <si>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</si>
  <si>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</si>
  <si>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</si>
  <si>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</si>
  <si>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</si>
  <si>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</si>
  <si>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</si>
  <si>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</si>
  <si>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</si>
  <si>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</si>
  <si>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</si>
  <si>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</si>
  <si>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</si>
  <si>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</si>
  <si>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</si>
  <si>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</si>
  <si>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</si>
  <si>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</si>
  <si>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</si>
  <si>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</si>
  <si>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</si>
  <si>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</si>
  <si>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</si>
  <si>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</si>
  <si>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</si>
  <si>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</si>
  <si>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</si>
  <si>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</si>
  <si>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</si>
  <si>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</si>
  <si>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</si>
  <si>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</si>
  <si>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</si>
  <si>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</si>
  <si>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</si>
  <si>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</si>
  <si>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</si>
  <si>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</si>
  <si>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</si>
  <si>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</si>
  <si>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</si>
  <si>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</si>
  <si>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</si>
  <si>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</si>
  <si>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</si>
  <si>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</si>
  <si>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</si>
  <si>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</si>
  <si>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</si>
  <si>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</si>
  <si>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</si>
  <si>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</si>
  <si>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</si>
  <si>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</si>
  <si>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</si>
  <si>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</si>
  <si>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</si>
  <si>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</si>
  <si>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</si>
  <si>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</si>
  <si>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</si>
  <si>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</si>
  <si>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</si>
  <si>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</si>
  <si>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</si>
  <si>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</si>
  <si>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</si>
  <si>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</si>
  <si>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</si>
  <si>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</si>
  <si>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</si>
  <si>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</si>
  <si>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</si>
  <si>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</si>
  <si>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</si>
  <si>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</si>
  <si>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</si>
  <si>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</si>
  <si>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</si>
  <si>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</si>
  <si>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</si>
  <si>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</si>
  <si>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</si>
  <si>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</si>
  <si>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</si>
  <si>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</si>
  <si>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</si>
  <si>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</si>
  <si>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</si>
  <si>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</si>
  <si>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</si>
  <si>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</si>
  <si>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</si>
  <si>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</si>
  <si>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</si>
  <si>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</si>
  <si>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</si>
  <si>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</si>
  <si>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</si>
  <si>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</si>
  <si>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</si>
  <si>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</si>
  <si>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</si>
  <si>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</si>
  <si>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</si>
  <si>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</si>
  <si>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</si>
  <si>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</si>
  <si>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</si>
  <si>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</si>
  <si>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</si>
  <si>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</si>
  <si>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</si>
  <si>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</si>
  <si>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</si>
  <si>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</si>
  <si>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</si>
  <si>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</si>
  <si>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</si>
  <si>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</si>
  <si>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</si>
  <si>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</si>
  <si>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</si>
  <si>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</si>
  <si>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</si>
  <si>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</si>
  <si>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</si>
  <si>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</si>
  <si>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</si>
  <si>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</si>
  <si>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</si>
  <si>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</si>
  <si>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</si>
  <si>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</si>
  <si>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</si>
  <si>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</si>
  <si>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</si>
  <si>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</si>
  <si>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</si>
  <si>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</si>
  <si>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</si>
  <si>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</si>
  <si>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</si>
  <si>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</si>
  <si>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</si>
  <si>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</si>
  <si>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</si>
  <si>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</si>
  <si>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</si>
  <si>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</si>
  <si>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</si>
  <si>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</si>
  <si>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</si>
  <si>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</si>
  <si>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</si>
  <si>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</si>
  <si>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</si>
  <si>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</si>
  <si>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</si>
  <si>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</si>
  <si>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</si>
  <si>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</si>
  <si>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</si>
  <si>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</si>
  <si>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</si>
  <si>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</si>
  <si>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</si>
  <si>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</si>
  <si>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</si>
  <si>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</si>
  <si>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</si>
  <si>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</si>
  <si>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</si>
  <si>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</si>
  <si>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</si>
  <si>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</si>
  <si>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</si>
  <si>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</si>
  <si>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</si>
  <si>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</si>
  <si>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</si>
  <si>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</si>
  <si>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</si>
  <si>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</si>
  <si>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</si>
  <si>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</si>
  <si>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</si>
  <si>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</si>
  <si>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</si>
  <si>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</si>
  <si>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</si>
  <si>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</si>
  <si>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</si>
  <si>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</si>
  <si>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</si>
  <si>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</si>
  <si>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</si>
  <si>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</si>
  <si>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</si>
  <si>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</si>
  <si>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</si>
  <si>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</si>
  <si>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</si>
  <si>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</si>
  <si>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</si>
  <si>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</si>
  <si>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</si>
  <si>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</si>
  <si>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</si>
  <si>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</si>
  <si>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</si>
  <si>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</si>
  <si>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</si>
  <si>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</si>
  <si>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</si>
  <si>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</si>
  <si>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</si>
  <si>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</si>
  <si>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</si>
  <si>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</si>
  <si>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</si>
  <si>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</si>
  <si>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</si>
  <si>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</si>
  <si>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</si>
  <si>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</si>
  <si>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</si>
  <si>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</si>
  <si>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</si>
  <si>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</si>
  <si>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</si>
  <si>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</si>
  <si>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</si>
  <si>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</si>
  <si>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</si>
  <si>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</si>
  <si>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</si>
  <si>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</si>
  <si>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</si>
  <si>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</si>
  <si>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</si>
  <si>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</si>
  <si>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</si>
  <si>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</si>
  <si>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</si>
  <si>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</si>
  <si>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</si>
  <si>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</si>
  <si>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</si>
  <si>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</si>
  <si>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</si>
  <si>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</si>
  <si>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</si>
  <si>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</si>
  <si>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</si>
  <si>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</si>
  <si>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</si>
  <si>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</si>
  <si>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</si>
  <si>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</si>
  <si>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</si>
  <si>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</si>
  <si>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</si>
  <si>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</si>
  <si>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</si>
  <si>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</si>
  <si>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</si>
  <si>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</si>
  <si>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</si>
  <si>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</si>
  <si>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</si>
  <si>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</si>
  <si>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</si>
  <si>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</si>
  <si>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</si>
  <si>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</si>
  <si>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</si>
  <si>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</si>
  <si>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</si>
  <si>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</si>
  <si>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</si>
  <si>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</si>
  <si>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</si>
  <si>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</si>
  <si>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</si>
  <si>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</si>
  <si>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</si>
  <si>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</si>
  <si>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</si>
  <si>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</si>
  <si>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</si>
  <si>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</si>
  <si>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</si>
  <si>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</si>
  <si>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</si>
  <si>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</si>
  <si>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</si>
  <si>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</si>
  <si>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</si>
  <si>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</si>
  <si>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</si>
  <si>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</si>
  <si>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</si>
  <si>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</si>
  <si>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</si>
  <si>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</si>
  <si>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</si>
  <si>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</si>
  <si>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</si>
  <si>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</si>
  <si>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</si>
  <si>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</si>
  <si>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</si>
  <si>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</si>
  <si>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</si>
  <si>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</si>
  <si>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</si>
  <si>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</si>
  <si>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</si>
  <si>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</si>
  <si>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</si>
  <si>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</si>
  <si>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</si>
  <si>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</si>
  <si>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</si>
  <si>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</si>
  <si>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</si>
  <si>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</si>
  <si>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</si>
  <si>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</si>
  <si>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</si>
  <si>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</si>
  <si>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</si>
  <si>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</si>
  <si>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</si>
  <si>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</si>
  <si>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</si>
  <si>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</si>
  <si>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</si>
  <si>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</si>
  <si>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</si>
  <si>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</si>
  <si>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</si>
  <si>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</si>
  <si>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</si>
  <si>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</si>
  <si>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</si>
  <si>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</si>
  <si>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</si>
  <si>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</si>
  <si>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</si>
  <si>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</si>
  <si>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</si>
  <si>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</si>
  <si>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</si>
  <si>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</si>
  <si>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</si>
  <si>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</si>
  <si>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</si>
  <si>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</si>
  <si>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</si>
  <si>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</si>
  <si>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</si>
  <si>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</si>
  <si>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</si>
  <si>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</si>
  <si>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</si>
  <si>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</si>
  <si>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</si>
  <si>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</si>
  <si>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</si>
  <si>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</si>
  <si>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</si>
  <si>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</si>
  <si>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</si>
  <si>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</si>
  <si>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</si>
  <si>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</si>
  <si>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</si>
  <si>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</si>
  <si>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</si>
  <si>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</si>
  <si>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</si>
  <si>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</si>
  <si>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</si>
  <si>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</si>
  <si>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</si>
  <si>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</si>
  <si>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</si>
  <si>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</si>
  <si>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</si>
  <si>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</si>
  <si>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</si>
  <si>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</si>
  <si>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</si>
  <si>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</si>
  <si>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</si>
  <si>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</si>
  <si>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</si>
  <si>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</si>
  <si>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</si>
  <si>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</si>
  <si>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</si>
  <si>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</si>
  <si>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</si>
  <si>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</si>
  <si>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</si>
  <si>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</si>
  <si>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</si>
  <si>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</si>
  <si>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</si>
  <si>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</si>
  <si>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</si>
  <si>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</si>
  <si>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</si>
  <si>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</si>
  <si>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</si>
  <si>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</si>
  <si>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</si>
  <si>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</si>
  <si>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</si>
  <si>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</si>
  <si>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</si>
  <si>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</si>
  <si>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</si>
  <si>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</si>
  <si>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</si>
  <si>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</si>
  <si>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</si>
  <si>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</si>
  <si>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</si>
  <si>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</si>
  <si>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</si>
  <si>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</si>
  <si>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</si>
  <si>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</si>
  <si>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</si>
  <si>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</si>
  <si>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</si>
  <si>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</si>
  <si>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</si>
  <si>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</si>
  <si>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</si>
  <si>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</si>
  <si>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</si>
  <si>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</si>
  <si>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</si>
  <si>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</si>
  <si>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</si>
  <si>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</si>
  <si>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</si>
  <si>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</si>
  <si>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</si>
  <si>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</si>
  <si>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</si>
  <si>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</si>
  <si>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</si>
  <si>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</si>
  <si>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</si>
  <si>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</si>
  <si>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</si>
  <si>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</si>
  <si>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</si>
  <si>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</si>
  <si>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</si>
  <si>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</si>
  <si>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</si>
  <si>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</si>
  <si>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</si>
  <si>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</si>
  <si>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</si>
  <si>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</si>
  <si>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</si>
  <si>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</si>
  <si>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</si>
  <si>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</si>
  <si>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</si>
  <si>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</si>
  <si>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</si>
  <si>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</si>
  <si>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</si>
  <si>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</si>
  <si>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</si>
  <si>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</si>
  <si>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</si>
  <si>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</si>
  <si>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</si>
  <si>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</si>
  <si>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</si>
  <si>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</si>
  <si>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</si>
  <si>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</si>
  <si>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</si>
  <si>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</si>
  <si>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</si>
  <si>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</si>
  <si>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</si>
  <si>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</si>
  <si>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</si>
  <si>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</si>
  <si>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</si>
  <si>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</si>
  <si>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</si>
  <si>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</si>
  <si>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</si>
  <si>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</si>
  <si>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</si>
  <si>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</si>
  <si>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</si>
  <si>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</si>
  <si>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</si>
  <si>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</si>
  <si>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</si>
  <si>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</si>
  <si>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</si>
  <si>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</si>
  <si>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</si>
  <si>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</si>
  <si>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</si>
  <si>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</si>
  <si>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</si>
  <si>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</si>
  <si>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</si>
  <si>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</si>
  <si>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</si>
  <si>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</si>
  <si>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</si>
  <si>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</si>
  <si>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</si>
  <si>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</si>
  <si>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</si>
  <si>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</si>
  <si>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</si>
  <si>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</si>
  <si>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</si>
  <si>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</si>
  <si>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</si>
  <si>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</si>
  <si>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</si>
  <si>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</si>
  <si>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</si>
  <si>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</si>
  <si>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</si>
  <si>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</si>
  <si>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</si>
  <si>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</si>
  <si>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</si>
  <si>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</si>
  <si>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</si>
  <si>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</si>
  <si>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</si>
  <si>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</si>
  <si>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</si>
  <si>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</si>
  <si>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</si>
  <si>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</si>
  <si>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</si>
  <si>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</si>
  <si>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</si>
  <si>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</si>
  <si>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</si>
  <si>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</si>
  <si>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</si>
  <si>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</si>
  <si>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</si>
  <si>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</si>
  <si>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</si>
  <si>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</si>
  <si>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</si>
  <si>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</si>
  <si>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</si>
  <si>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</si>
  <si>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</si>
  <si>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</si>
  <si>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</si>
  <si>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</si>
  <si>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</si>
  <si>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</si>
  <si>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</si>
  <si>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</si>
  <si>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</si>
  <si>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</si>
  <si>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</si>
  <si>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</si>
  <si>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</si>
  <si>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</si>
  <si>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</si>
  <si>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</si>
  <si>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</si>
  <si>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</si>
  <si>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</si>
  <si>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</si>
  <si>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</si>
  <si>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</si>
  <si>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</si>
  <si>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</si>
  <si>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</si>
  <si>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</si>
  <si>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</si>
  <si>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</si>
  <si>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</si>
  <si>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</si>
  <si>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</si>
  <si>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</si>
  <si>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</si>
  <si>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</si>
  <si>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</si>
  <si>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</si>
  <si>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</si>
  <si>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</si>
  <si>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</si>
  <si>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</si>
  <si>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</si>
  <si>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</si>
  <si>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</si>
  <si>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</si>
  <si>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</si>
  <si>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</si>
  <si>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</si>
  <si>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</si>
  <si>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</si>
  <si>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</si>
  <si>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</si>
  <si>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</si>
  <si>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</si>
  <si>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</si>
  <si>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</si>
  <si>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</si>
  <si>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</si>
  <si>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</si>
  <si>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</si>
  <si>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</si>
  <si>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</si>
  <si>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</si>
  <si>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</si>
  <si>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</si>
  <si>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</si>
  <si>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</si>
  <si>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</si>
  <si>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</si>
  <si>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</si>
  <si>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</si>
  <si>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</si>
  <si>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</si>
  <si>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</si>
  <si>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</si>
  <si>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</si>
  <si>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</si>
  <si>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</si>
  <si>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</si>
  <si>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</si>
  <si>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</si>
  <si>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</si>
  <si>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</si>
  <si>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</si>
  <si>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</si>
  <si>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</si>
  <si>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</si>
  <si>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</si>
  <si>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</si>
  <si>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</si>
  <si>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</si>
  <si>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</si>
  <si>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</si>
  <si>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</si>
  <si>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</si>
  <si>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</si>
  <si>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</si>
  <si>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</si>
  <si>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</si>
  <si>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</si>
  <si>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</si>
  <si>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</si>
  <si>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</si>
  <si>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</si>
  <si>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</si>
  <si>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</si>
  <si>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</si>
  <si>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</si>
  <si>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</si>
  <si>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</si>
  <si>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</si>
  <si>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</si>
  <si>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</si>
  <si>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</si>
  <si>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</si>
  <si>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</si>
  <si>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</si>
  <si>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</si>
  <si>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</si>
  <si>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</si>
  <si>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</si>
  <si>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</si>
  <si>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</si>
  <si>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</si>
  <si>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</si>
  <si>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</si>
  <si>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</si>
  <si>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</si>
  <si>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</si>
  <si>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</si>
  <si>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</si>
  <si>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</si>
  <si>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</si>
  <si>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</si>
  <si>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</si>
  <si>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</si>
  <si>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</si>
  <si>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</si>
  <si>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</si>
  <si>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</si>
  <si>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</si>
  <si>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</si>
  <si>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</si>
  <si>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</si>
  <si>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</si>
  <si>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</si>
  <si>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</si>
  <si>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</si>
  <si>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</si>
  <si>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</si>
  <si>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</si>
  <si>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</si>
  <si>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</si>
  <si>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</si>
  <si>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</si>
  <si>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</si>
  <si>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</si>
  <si>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</si>
  <si>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</si>
  <si>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</si>
  <si>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</si>
  <si>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</si>
  <si>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</si>
  <si>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</si>
  <si>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</si>
  <si>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</si>
  <si>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</si>
  <si>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</si>
  <si>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</si>
  <si>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</si>
  <si>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</si>
  <si>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</si>
  <si>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</si>
  <si>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</si>
  <si>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</si>
  <si>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</si>
  <si>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</si>
  <si>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</si>
  <si>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</si>
  <si>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</si>
  <si>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</si>
  <si>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</si>
  <si>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</si>
  <si>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</si>
  <si>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</si>
  <si>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</si>
  <si>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</si>
  <si>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</si>
  <si>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</si>
  <si>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</si>
  <si>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</si>
  <si>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</si>
  <si>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</si>
  <si>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</si>
  <si>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</si>
  <si>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</si>
  <si>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</si>
  <si>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</si>
  <si>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</si>
  <si>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</si>
  <si>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</si>
  <si>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</si>
  <si>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</si>
  <si>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</si>
  <si>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</si>
  <si>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</si>
  <si>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</si>
  <si>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</si>
  <si>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</si>
  <si>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</si>
  <si>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</si>
  <si>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</si>
  <si>
    <t>Replacement Level</t>
  </si>
  <si>
    <t>POINTS</t>
  </si>
  <si>
    <t>REPL LEVEL</t>
  </si>
  <si>
    <t>POINTS OVER REPL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</si>
</sst>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165" fontId="0" fillId="0" borderId="0" xfId="4" applyNumberFormat="1" applyFont="1" applyFill="1"/>
    <xf numFmtId="165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  <xf numFmtId="0" fontId="4" fillId="0" borderId="0" xfId="0" applyFont="1" applyFill="1" applyAlignment="1">
      <alignment horizontal="center"/>
    </xf>
    <xf numFmtId="0" fontId="0" fillId="0" borderId="0" xfId="0" applyFill="1" applyBorder="1"/>
    <xf numFmtId="165" fontId="5" fillId="4" borderId="0" xfId="4" applyNumberFormat="1" applyFont="1" applyFill="1"/>
    <xf numFmtId="165" fontId="5" fillId="3" borderId="0" xfId="4" applyNumberFormat="1" applyFont="1" applyFill="1"/>
    <xf numFmtId="165" fontId="5" fillId="5" borderId="0" xfId="4" applyNumberFormat="1" applyFont="1" applyFill="1"/>
    <xf numFmtId="165" fontId="5" fillId="6" borderId="0" xfId="4" applyNumberFormat="1" applyFont="1" applyFill="1"/>
    <xf numFmtId="0" fontId="5" fillId="3" borderId="0" xfId="0" applyNumberFormat="1" applyFont="1" applyFill="1"/>
    <xf numFmtId="0" fontId="5" fillId="6" borderId="0" xfId="0" applyNumberFormat="1" applyFont="1" applyFill="1"/>
    <xf numFmtId="165" fontId="2" fillId="0" borderId="0" xfId="4" applyNumberFormat="1" applyFont="1" applyFill="1"/>
    <xf numFmtId="0" fontId="4" fillId="0" borderId="0" xfId="0" applyFont="1" applyAlignment="1">
      <alignment horizontal="center"/>
    </xf>
  </cellXfs>
  <cellStyles count="5">
    <cellStyle name="Comma" xfId="4" builtinId="3"/>
    <cellStyle name="Normal" xfId="0" builtinId="0"/>
    <cellStyle name="Normal 2" xfId="1"/>
    <cellStyle name="Normal 5" xfId="3"/>
    <cellStyle name="Normal 7" xfId="2"/>
  </cellStyles>
  <dxfs count="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REPLACEMENT_LEVEL" displayName="REPLACEMENT_LEVEL" ref="G2:H10" totalsRowShown="0">
  <autoFilter ref="G2:H10"/>
  <tableColumns count="2">
    <tableColumn id="1" name="POS"/>
    <tableColumn id="2" name="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MYRANKS_H" displayName="MYRANKS_H" ref="A1:X726" totalsRowShown="0" headerRowDxfId="79" dataDxfId="78" tableBorderDxfId="77">
  <autoFilter ref="A1:X726"/>
  <sortState ref="A2:X726">
    <sortCondition descending="1" ref="X1:X726"/>
  </sortState>
  <tableColumns count="24">
    <tableColumn id="1" name="PLAYERID" dataDxfId="76"/>
    <tableColumn id="2" name="LNAME" dataDxfId="75">
      <calculatedColumnFormula>VLOOKUP(MYRANKS_H[[#This Row],[PLAYERID]],PLAYERIDMAP[],COLUMN(PLAYERIDMAP[LASTNAME]),FALSE)</calculatedColumnFormula>
    </tableColumn>
    <tableColumn id="3" name="FNAME" dataDxfId="74">
      <calculatedColumnFormula>VLOOKUP(MYRANKS_H[[#This Row],[PLAYERID]],PLAYERIDMAP[],COLUMN(PLAYERIDMAP[FIRSTNAME]),FALSE)</calculatedColumnFormula>
    </tableColumn>
    <tableColumn id="4" name="TEAM" dataDxfId="73">
      <calculatedColumnFormula>VLOOKUP(MYRANKS_H[[#This Row],[PLAYERID]],PLAYERIDMAP[],COLUMN(PLAYERIDMAP[TEAM]),FALSE)</calculatedColumnFormula>
    </tableColumn>
    <tableColumn id="5" name="POS" dataDxfId="72">
      <calculatedColumnFormula>VLOOKUP(MYRANKS_H[[#This Row],[PLAYERID]],PLAYERIDMAP[],COLUMN(PLAYERIDMAP[POS]),FALSE)</calculatedColumnFormula>
    </tableColumn>
    <tableColumn id="6" name="IDFANGRAPHS" dataDxfId="71">
      <calculatedColumnFormula>VLOOKUP(MYRANKS_H[[#This Row],[PLAYERID]],PLAYERIDMAP[],COLUMN(PLAYERIDMAP[IDFANGRAPHS]),FALSE)</calculatedColumnFormula>
    </tableColumn>
    <tableColumn id="7" name="PA" dataDxfId="70">
      <calculatedColumnFormula>IFERROR(VLOOKUP(MYRANKS_H[[#This Row],[IDFANGRAPHS]],STEAMER_H[],COLUMN(STEAMER_H[PA]),FALSE),0)</calculatedColumnFormula>
    </tableColumn>
    <tableColumn id="8" name="AB" dataDxfId="69">
      <calculatedColumnFormula>IFERROR(VLOOKUP(MYRANKS_H[[#This Row],[IDFANGRAPHS]],STEAMER_H[],COLUMN(STEAMER_H[AB]),FALSE),0)</calculatedColumnFormula>
    </tableColumn>
    <tableColumn id="9" name="H" dataDxfId="68">
      <calculatedColumnFormula>IFERROR(VLOOKUP(MYRANKS_H[[#This Row],[IDFANGRAPHS]],STEAMER_H[],COLUMN(STEAMER_H[H]),FALSE),0)</calculatedColumnFormula>
    </tableColumn>
    <tableColumn id="16" name="2B" dataDxfId="67">
      <calculatedColumnFormula>IFERROR(VLOOKUP(MYRANKS_H[[#This Row],[IDFANGRAPHS]],STEAMER_H[],COLUMN(STEAMER_H[2B]),FALSE),0)</calculatedColumnFormula>
    </tableColumn>
    <tableColumn id="17" name="3B" dataDxfId="66">
      <calculatedColumnFormula>IFERROR(VLOOKUP(MYRANKS_H[[#This Row],[IDFANGRAPHS]],STEAMER_H[],COLUMN(STEAMER_H[3B]),FALSE),0)</calculatedColumnFormula>
    </tableColumn>
    <tableColumn id="10" name="HR" dataDxfId="65">
      <calculatedColumnFormula>IFERROR(VLOOKUP(MYRANKS_H[[#This Row],[IDFANGRAPHS]],STEAMER_H[],COLUMN(STEAMER_H[HR]),FALSE),0)</calculatedColumnFormula>
    </tableColumn>
    <tableColumn id="11" name="R" dataDxfId="64">
      <calculatedColumnFormula>IFERROR(VLOOKUP(MYRANKS_H[[#This Row],[IDFANGRAPHS]],STEAMER_H[],COLUMN(STEAMER_H[R]),FALSE),0)</calculatedColumnFormula>
    </tableColumn>
    <tableColumn id="12" name="RBI" dataDxfId="63">
      <calculatedColumnFormula>IFERROR(VLOOKUP(MYRANKS_H[[#This Row],[IDFANGRAPHS]],STEAMER_H[],COLUMN(STEAMER_H[RBI]),FALSE),0)</calculatedColumnFormula>
    </tableColumn>
    <tableColumn id="13" name="BB" dataDxfId="62">
      <calculatedColumnFormula>IFERROR(VLOOKUP(MYRANKS_H[[#This Row],[IDFANGRAPHS]],STEAMER_H[],COLUMN(STEAMER_H[BB]),FALSE),0)</calculatedColumnFormula>
    </tableColumn>
    <tableColumn id="21" name="HBP" dataDxfId="61">
      <calculatedColumnFormula>IFERROR(VLOOKUP(MYRANKS_H[[#This Row],[IDFANGRAPHS]],STEAMER_H[],COLUMN(STEAMER_H[HBP]),FALSE),0)</calculatedColumnFormula>
    </tableColumn>
    <tableColumn id="14" name="SO" dataDxfId="60">
      <calculatedColumnFormula>IFERROR(VLOOKUP(MYRANKS_H[[#This Row],[IDFANGRAPHS]],STEAMER_H[],COLUMN(STEAMER_H[SO]),FALSE),0)</calculatedColumnFormula>
    </tableColumn>
    <tableColumn id="15" name="SB" dataDxfId="59">
      <calculatedColumnFormula>IFERROR(VLOOKUP(MYRANKS_H[[#This Row],[IDFANGRAPHS]],STEAMER_H[],COLUMN(STEAMER_H[SB]),FALSE),0)</calculatedColumnFormula>
    </tableColumn>
    <tableColumn id="18" name="AVG" dataDxfId="58" dataCellStyle="Comma">
      <calculatedColumnFormula>IFERROR(MYRANKS_H[[#This Row],[H]]/MYRANKS_H[[#This Row],[AB]],0)</calculatedColumnFormula>
    </tableColumn>
    <tableColumn id="19" name="OBP" dataDxfId="57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56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55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  <tableColumn id="23" name="REPL LEVEL" dataDxfId="54" dataCellStyle="Comma">
      <calculatedColumnFormula>VLOOKUP(MYRANKS_H[[#This Row],[POS]],REPLACEMENT_LEVEL[],2,FALSE)</calculatedColumnFormula>
    </tableColumn>
    <tableColumn id="24" name="POINTS OVER REPL" dataDxfId="53" dataCellStyle="Comma">
      <calculatedColumnFormula>MYRANKS_H[[#This Row],[PROJ PTS]]-MYRANKS_H[[#This Row],[REPL LEVEL]]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MYRANKS_P" displayName="MYRANKS_P" ref="A1:U668" totalsRowShown="0" headerRowDxfId="52" dataDxfId="51" tableBorderDxfId="50">
  <autoFilter ref="A1:U668"/>
  <sortState ref="A2:S668">
    <sortCondition descending="1" ref="S1:S668"/>
  </sortState>
  <tableColumns count="21">
    <tableColumn id="1" name="PLAYERID" dataDxfId="49"/>
    <tableColumn id="2" name="LNAME" dataDxfId="48">
      <calculatedColumnFormula>VLOOKUP(MYRANKS_P[[#This Row],[PLAYERID]],PLAYERIDMAP[],COLUMN(PLAYERIDMAP[LASTNAME]),FALSE)</calculatedColumnFormula>
    </tableColumn>
    <tableColumn id="3" name="FNAME" dataDxfId="47">
      <calculatedColumnFormula>VLOOKUP(MYRANKS_P[[#This Row],[PLAYERID]],PLAYERIDMAP[],COLUMN(PLAYERIDMAP[FIRSTNAME]),FALSE)</calculatedColumnFormula>
    </tableColumn>
    <tableColumn id="4" name="TEAM" dataDxfId="46">
      <calculatedColumnFormula>VLOOKUP(MYRANKS_P[[#This Row],[PLAYERID]],PLAYERIDMAP[],COLUMN(PLAYERIDMAP[TEAM]),FALSE)</calculatedColumnFormula>
    </tableColumn>
    <tableColumn id="5" name="POS" dataDxfId="45">
      <calculatedColumnFormula>VLOOKUP(MYRANKS_P[[#This Row],[PLAYERID]],PLAYERIDMAP[],COLUMN(PLAYERIDMAP[POS]),FALSE)</calculatedColumnFormula>
    </tableColumn>
    <tableColumn id="6" name="IDFANGRAPHS" dataDxfId="44">
      <calculatedColumnFormula>VLOOKUP(MYRANKS_P[[#This Row],[PLAYERID]],PLAYERIDMAP[],COLUMN(PLAYERIDMAP[IDFANGRAPHS]),FALSE)</calculatedColumnFormula>
    </tableColumn>
    <tableColumn id="7" name="W" dataDxfId="43">
      <calculatedColumnFormula>IFERROR(VLOOKUP(MYRANKS_P[[#This Row],[IDFANGRAPHS]],STEAMER_P[],COLUMN(STEAMER_P[W]),FALSE),0)</calculatedColumnFormula>
    </tableColumn>
    <tableColumn id="8" name="GS" dataDxfId="42">
      <calculatedColumnFormula>IFERROR(VLOOKUP(MYRANKS_P[[#This Row],[IDFANGRAPHS]],STEAMER_P[],COLUMN(STEAMER_P[GS]),FALSE),0)</calculatedColumnFormula>
    </tableColumn>
    <tableColumn id="9" name="SV" dataDxfId="41">
      <calculatedColumnFormula>IFERROR(VLOOKUP(MYRANKS_P[[#This Row],[IDFANGRAPHS]],STEAMER_P[],COLUMN(STEAMER_P[SV]),FALSE),0)</calculatedColumnFormula>
    </tableColumn>
    <tableColumn id="10" name="IP" dataDxfId="40">
      <calculatedColumnFormula>IFERROR(VLOOKUP(MYRANKS_P[[#This Row],[IDFANGRAPHS]],STEAMER_P[],COLUMN(STEAMER_P[IP]),FALSE),0)</calculatedColumnFormula>
    </tableColumn>
    <tableColumn id="11" name="H" dataDxfId="39">
      <calculatedColumnFormula>IFERROR(VLOOKUP(MYRANKS_P[[#This Row],[IDFANGRAPHS]],STEAMER_P[],COLUMN(STEAMER_P[H]),FALSE),0)</calculatedColumnFormula>
    </tableColumn>
    <tableColumn id="12" name="ER" dataDxfId="38">
      <calculatedColumnFormula>IFERROR(VLOOKUP(MYRANKS_P[[#This Row],[IDFANGRAPHS]],STEAMER_P[],COLUMN(STEAMER_P[ER]),FALSE),0)</calculatedColumnFormula>
    </tableColumn>
    <tableColumn id="13" name="HR" dataDxfId="37">
      <calculatedColumnFormula>IFERROR(VLOOKUP(MYRANKS_P[[#This Row],[IDFANGRAPHS]],STEAMER_P[],COLUMN(STEAMER_P[HR]),FALSE),0)</calculatedColumnFormula>
    </tableColumn>
    <tableColumn id="14" name="SO" dataDxfId="36">
      <calculatedColumnFormula>IFERROR(VLOOKUP(MYRANKS_P[[#This Row],[IDFANGRAPHS]],STEAMER_P[],COLUMN(STEAMER_P[SO]),FALSE),0)</calculatedColumnFormula>
    </tableColumn>
    <tableColumn id="15" name="BB" dataDxfId="35">
      <calculatedColumnFormula>IFERROR(VLOOKUP(MYRANKS_P[[#This Row],[IDFANGRAPHS]],STEAMER_P[],COLUMN(STEAMER_P[BB]),FALSE),0)</calculatedColumnFormula>
    </tableColumn>
    <tableColumn id="16" name="FIP" dataDxfId="34">
      <calculatedColumnFormula>IFERROR(VLOOKUP(MYRANKS_P[[#This Row],[IDFANGRAPHS]],STEAMER_P[],COLUMN(STEAMER_P[FIP]),FALSE),0)</calculatedColumnFormula>
    </tableColumn>
    <tableColumn id="17" name="ERA" dataDxfId="33" dataCellStyle="Comma">
      <calculatedColumnFormula>IFERROR((MYRANKS_P[[#This Row],[ER]]*9)/MYRANKS_P[[#This Row],[IP]],0)</calculatedColumnFormula>
    </tableColumn>
    <tableColumn id="18" name="WHIP" dataDxfId="32" dataCellStyle="Comma">
      <calculatedColumnFormula>IFERROR((MYRANKS_P[[#This Row],[BB]]+MYRANKS_P[[#This Row],[H]])/MYRANKS_P[[#This Row],[IP]],0)</calculatedColumnFormula>
    </tableColumn>
    <tableColumn id="19" name="PROJ PTS" dataDxfId="31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  <tableColumn id="20" name="REPL LEVEL" dataDxfId="1">
      <calculatedColumnFormula>VLOOKUP(MYRANKS_P[[#This Row],[POS]],REPLACEMENT_LEVEL[],2,FALSE)</calculatedColumnFormula>
    </tableColumn>
    <tableColumn id="21" name="POINTS OVER REPL" dataDxfId="0">
      <calculatedColumnFormula>MYRANKS_P[[#This Row],[PROJ PTS]]-MYRANKS_P[[#This Row],[REPL LEVEL]]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" name="PLAYERIDMAP" displayName="PLAYERIDMAP" ref="A1:AB1394" totalsRowShown="0" dataDxfId="30" dataCellStyle="Normal 2">
  <autoFilter ref="A1:AB1394"/>
  <sortState ref="A2:AB1390">
    <sortCondition ref="A1:A1390"/>
  </sortState>
  <tableColumns count="28">
    <tableColumn id="1" name="IDPLAYER" dataDxfId="29" dataCellStyle="Normal 2"/>
    <tableColumn id="2" name="PLAYERNAME" dataDxfId="28" dataCellStyle="Normal 2"/>
    <tableColumn id="13" name="BIRTHDATE" dataDxfId="27" dataCellStyle="Normal 2"/>
    <tableColumn id="6" name="FIRSTNAME" dataDxfId="26" dataCellStyle="Normal 2">
      <calculatedColumnFormula>LEFT(B2,FIND(" ",B2,1)-1)</calculatedColumnFormula>
    </tableColumn>
    <tableColumn id="5" name="LASTNAME" dataDxfId="25" dataCellStyle="Normal 2">
      <calculatedColumnFormula>MID(B2,FIND(" ",B2,1)+1,255)</calculatedColumnFormula>
    </tableColumn>
    <tableColumn id="3" name="TEAM" dataDxfId="24" dataCellStyle="Normal 2"/>
    <tableColumn id="21" name="LG" dataDxfId="23" dataCellStyle="Normal 2"/>
    <tableColumn id="7" name="POS" dataDxfId="22" dataCellStyle="Normal 2"/>
    <tableColumn id="4" name="IDFANGRAPHS" dataDxfId="21" dataCellStyle="Normal 2"/>
    <tableColumn id="8" name="MLBID" dataDxfId="20" dataCellStyle="Normal 2"/>
    <tableColumn id="9" name="MLBNAME" dataDxfId="19" dataCellStyle="Normal 2"/>
    <tableColumn id="12" name="CBSID" dataDxfId="18" dataCellStyle="Normal 2"/>
    <tableColumn id="14" name="CBSNAME" dataDxfId="17" dataCellStyle="Normal 2"/>
    <tableColumn id="15" name="CBSFAN" dataDxfId="16" dataCellStyle="Normal 2"/>
    <tableColumn id="16" name="RETROID" dataDxfId="15" dataCellStyle="Normal 2"/>
    <tableColumn id="17" name="BREFID" dataDxfId="14" dataCellStyle="Normal 2"/>
    <tableColumn id="18" name="NFBCID" dataDxfId="13" dataCellStyle="Normal 2"/>
    <tableColumn id="20" name="NFBCNAME" dataDxfId="12" dataCellStyle="Normal 2"/>
    <tableColumn id="11" name="ESPNID" dataDxfId="11" dataCellStyle="Normal 2"/>
    <tableColumn id="10" name="ESPNNAME" dataDxfId="10" dataCellStyle="Normal 2"/>
    <tableColumn id="22" name="KFFLNAME" dataDxfId="9" dataCellStyle="Normal 2"/>
    <tableColumn id="24" name="DAVENPORTID" dataDxfId="8" dataCellStyle="Normal 2"/>
    <tableColumn id="25" name="BPID" dataDxfId="7" dataCellStyle="Normal 2"/>
    <tableColumn id="26" name="YAHOOID" dataDxfId="6" dataCellStyle="Normal 2"/>
    <tableColumn id="27" name="YAHOONAME" dataDxfId="5" dataCellStyle="Normal 2"/>
    <tableColumn id="19" name="MBNAME" dataDxfId="4" dataCellStyle="Normal 2"/>
    <tableColumn id="23" name="BATS" dataDxfId="3" dataCellStyle="Normal 2"/>
    <tableColumn id="28" name="THROWS" dataDxfId="2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0"/>
  <sheetViews>
    <sheetView workbookViewId="0">
      <selection activeCell="I14" sqref="I14"/>
    </sheetView>
  </sheetViews>
  <sheetFormatPr defaultRowHeight="15" x14ac:dyDescent="0.25"/>
  <cols>
    <col min="3" max="3" width="4.5703125" style="43" customWidth="1"/>
    <col min="8" max="8" width="9.7109375" customWidth="1"/>
  </cols>
  <sheetData>
    <row r="1" spans="1:8" x14ac:dyDescent="0.25">
      <c r="A1" s="70" t="s">
        <v>20433</v>
      </c>
      <c r="B1" s="70"/>
      <c r="C1" s="61"/>
      <c r="D1" s="70" t="s">
        <v>20434</v>
      </c>
      <c r="E1" s="70"/>
      <c r="G1" s="70" t="s">
        <v>20446</v>
      </c>
      <c r="H1" s="70"/>
    </row>
    <row r="2" spans="1:8" x14ac:dyDescent="0.25">
      <c r="A2" t="s">
        <v>7819</v>
      </c>
      <c r="B2" s="42">
        <v>-1</v>
      </c>
      <c r="C2" s="62"/>
      <c r="D2" t="s">
        <v>14522</v>
      </c>
      <c r="E2" s="42">
        <v>6</v>
      </c>
      <c r="G2" t="s">
        <v>14536</v>
      </c>
      <c r="H2" t="s">
        <v>20447</v>
      </c>
    </row>
    <row r="3" spans="1:8" x14ac:dyDescent="0.25">
      <c r="A3" t="s">
        <v>7818</v>
      </c>
      <c r="B3" s="42">
        <v>5</v>
      </c>
      <c r="C3" s="62"/>
      <c r="D3" t="s">
        <v>20435</v>
      </c>
      <c r="E3" s="42">
        <v>2</v>
      </c>
      <c r="G3" t="s">
        <v>14698</v>
      </c>
      <c r="H3">
        <v>284</v>
      </c>
    </row>
    <row r="4" spans="1:8" x14ac:dyDescent="0.25">
      <c r="A4" t="s">
        <v>7812</v>
      </c>
      <c r="B4" s="42">
        <v>3</v>
      </c>
      <c r="C4" s="62"/>
      <c r="D4" t="s">
        <v>7812</v>
      </c>
      <c r="E4" s="42">
        <v>-2</v>
      </c>
      <c r="G4" t="s">
        <v>14578</v>
      </c>
      <c r="H4">
        <v>467</v>
      </c>
    </row>
    <row r="5" spans="1:8" x14ac:dyDescent="0.25">
      <c r="A5" t="s">
        <v>7817</v>
      </c>
      <c r="B5" s="42">
        <v>3</v>
      </c>
      <c r="C5" s="62"/>
      <c r="D5" t="s">
        <v>20436</v>
      </c>
      <c r="E5" s="42">
        <v>-3</v>
      </c>
      <c r="G5" t="s">
        <v>7817</v>
      </c>
      <c r="H5">
        <v>473</v>
      </c>
    </row>
    <row r="6" spans="1:8" x14ac:dyDescent="0.25">
      <c r="A6" t="s">
        <v>7816</v>
      </c>
      <c r="B6" s="42">
        <v>5</v>
      </c>
      <c r="C6" s="62"/>
      <c r="D6" t="s">
        <v>14523</v>
      </c>
      <c r="E6" s="42">
        <v>5</v>
      </c>
      <c r="G6" t="s">
        <v>14684</v>
      </c>
      <c r="H6">
        <v>480</v>
      </c>
    </row>
    <row r="7" spans="1:8" x14ac:dyDescent="0.25">
      <c r="A7" t="s">
        <v>7815</v>
      </c>
      <c r="B7" s="42">
        <v>9</v>
      </c>
      <c r="C7" s="62"/>
      <c r="D7" t="s">
        <v>20437</v>
      </c>
      <c r="E7" s="42">
        <v>4</v>
      </c>
      <c r="G7" t="s">
        <v>7816</v>
      </c>
      <c r="H7">
        <v>501</v>
      </c>
    </row>
    <row r="8" spans="1:8" x14ac:dyDescent="0.25">
      <c r="A8" t="s">
        <v>7809</v>
      </c>
      <c r="B8" s="42">
        <v>3</v>
      </c>
      <c r="C8" s="62"/>
      <c r="D8" t="s">
        <v>20438</v>
      </c>
      <c r="E8" s="42">
        <v>-12</v>
      </c>
      <c r="G8" t="s">
        <v>14572</v>
      </c>
      <c r="H8">
        <v>496</v>
      </c>
    </row>
    <row r="9" spans="1:8" x14ac:dyDescent="0.25">
      <c r="G9" t="s">
        <v>16530</v>
      </c>
      <c r="H9">
        <f>MAX(H3:H8)</f>
        <v>501</v>
      </c>
    </row>
    <row r="10" spans="1:8" x14ac:dyDescent="0.25">
      <c r="G10" t="s">
        <v>14559</v>
      </c>
      <c r="H10">
        <v>422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topLeftCell="K1" workbookViewId="0">
      <selection activeCell="B954" sqref="B954"/>
    </sheetView>
  </sheetViews>
  <sheetFormatPr defaultRowHeight="15" x14ac:dyDescent="0.25"/>
  <cols>
    <col min="1" max="1" width="10.42578125" customWidth="1"/>
    <col min="2" max="2" width="19" customWidth="1"/>
    <col min="3" max="8" width="6.85546875" customWidth="1"/>
  </cols>
  <sheetData>
    <row r="1" spans="1:29" x14ac:dyDescent="0.25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 x14ac:dyDescent="0.25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 x14ac:dyDescent="0.25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 x14ac:dyDescent="0.25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 x14ac:dyDescent="0.25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 x14ac:dyDescent="0.25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 x14ac:dyDescent="0.25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 x14ac:dyDescent="0.25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 x14ac:dyDescent="0.25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 x14ac:dyDescent="0.25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 x14ac:dyDescent="0.25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 x14ac:dyDescent="0.25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 x14ac:dyDescent="0.25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 x14ac:dyDescent="0.25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 x14ac:dyDescent="0.25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 x14ac:dyDescent="0.25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 x14ac:dyDescent="0.25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 x14ac:dyDescent="0.25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 x14ac:dyDescent="0.25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 x14ac:dyDescent="0.25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 x14ac:dyDescent="0.25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 x14ac:dyDescent="0.25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 x14ac:dyDescent="0.25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 x14ac:dyDescent="0.25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 x14ac:dyDescent="0.25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 x14ac:dyDescent="0.25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 x14ac:dyDescent="0.25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 x14ac:dyDescent="0.25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 x14ac:dyDescent="0.25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 x14ac:dyDescent="0.25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 x14ac:dyDescent="0.25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 x14ac:dyDescent="0.25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 x14ac:dyDescent="0.25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 x14ac:dyDescent="0.25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 x14ac:dyDescent="0.25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 x14ac:dyDescent="0.25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 x14ac:dyDescent="0.25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 x14ac:dyDescent="0.25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 x14ac:dyDescent="0.25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 x14ac:dyDescent="0.25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 x14ac:dyDescent="0.25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 x14ac:dyDescent="0.25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 x14ac:dyDescent="0.25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 x14ac:dyDescent="0.25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 x14ac:dyDescent="0.25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 x14ac:dyDescent="0.25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 x14ac:dyDescent="0.25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 x14ac:dyDescent="0.25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 x14ac:dyDescent="0.25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 x14ac:dyDescent="0.25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 x14ac:dyDescent="0.25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 x14ac:dyDescent="0.25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 x14ac:dyDescent="0.25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 x14ac:dyDescent="0.25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 x14ac:dyDescent="0.25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 x14ac:dyDescent="0.25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 x14ac:dyDescent="0.25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 x14ac:dyDescent="0.25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 x14ac:dyDescent="0.25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 x14ac:dyDescent="0.25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 x14ac:dyDescent="0.25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 x14ac:dyDescent="0.25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 x14ac:dyDescent="0.25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 x14ac:dyDescent="0.25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 x14ac:dyDescent="0.25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 x14ac:dyDescent="0.25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 x14ac:dyDescent="0.25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 x14ac:dyDescent="0.25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 x14ac:dyDescent="0.25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 x14ac:dyDescent="0.25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 x14ac:dyDescent="0.25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 x14ac:dyDescent="0.25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 x14ac:dyDescent="0.25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 x14ac:dyDescent="0.25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 x14ac:dyDescent="0.25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 x14ac:dyDescent="0.25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 x14ac:dyDescent="0.25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 x14ac:dyDescent="0.25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 x14ac:dyDescent="0.25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 x14ac:dyDescent="0.25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 x14ac:dyDescent="0.25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 x14ac:dyDescent="0.25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 x14ac:dyDescent="0.25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 x14ac:dyDescent="0.25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 x14ac:dyDescent="0.25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 x14ac:dyDescent="0.25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 x14ac:dyDescent="0.25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 x14ac:dyDescent="0.25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 x14ac:dyDescent="0.25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 x14ac:dyDescent="0.25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 x14ac:dyDescent="0.25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 x14ac:dyDescent="0.25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 x14ac:dyDescent="0.25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 x14ac:dyDescent="0.25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 x14ac:dyDescent="0.25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 x14ac:dyDescent="0.25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 x14ac:dyDescent="0.25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 x14ac:dyDescent="0.25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 x14ac:dyDescent="0.25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 x14ac:dyDescent="0.25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 x14ac:dyDescent="0.25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 x14ac:dyDescent="0.25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 x14ac:dyDescent="0.25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 x14ac:dyDescent="0.25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 x14ac:dyDescent="0.25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 x14ac:dyDescent="0.25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 x14ac:dyDescent="0.25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 x14ac:dyDescent="0.25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 x14ac:dyDescent="0.25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 x14ac:dyDescent="0.25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 x14ac:dyDescent="0.25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 x14ac:dyDescent="0.25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 x14ac:dyDescent="0.25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 x14ac:dyDescent="0.25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 x14ac:dyDescent="0.25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 x14ac:dyDescent="0.25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 x14ac:dyDescent="0.25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 x14ac:dyDescent="0.25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 x14ac:dyDescent="0.25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 x14ac:dyDescent="0.25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 x14ac:dyDescent="0.25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 x14ac:dyDescent="0.25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 x14ac:dyDescent="0.25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 x14ac:dyDescent="0.25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 x14ac:dyDescent="0.25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 x14ac:dyDescent="0.25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 x14ac:dyDescent="0.25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 x14ac:dyDescent="0.25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 x14ac:dyDescent="0.25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 x14ac:dyDescent="0.25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 x14ac:dyDescent="0.25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 x14ac:dyDescent="0.25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 x14ac:dyDescent="0.25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 x14ac:dyDescent="0.25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 x14ac:dyDescent="0.25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 x14ac:dyDescent="0.25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 x14ac:dyDescent="0.25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 x14ac:dyDescent="0.25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 x14ac:dyDescent="0.25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 x14ac:dyDescent="0.25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 x14ac:dyDescent="0.25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 x14ac:dyDescent="0.25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 x14ac:dyDescent="0.25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 x14ac:dyDescent="0.25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 x14ac:dyDescent="0.25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 x14ac:dyDescent="0.25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 x14ac:dyDescent="0.25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 x14ac:dyDescent="0.25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 x14ac:dyDescent="0.25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 x14ac:dyDescent="0.25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 x14ac:dyDescent="0.25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 x14ac:dyDescent="0.25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 x14ac:dyDescent="0.25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 x14ac:dyDescent="0.25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 x14ac:dyDescent="0.25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 x14ac:dyDescent="0.25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 x14ac:dyDescent="0.25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 x14ac:dyDescent="0.25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 x14ac:dyDescent="0.25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 x14ac:dyDescent="0.25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 x14ac:dyDescent="0.25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 x14ac:dyDescent="0.25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 x14ac:dyDescent="0.25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 x14ac:dyDescent="0.25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 x14ac:dyDescent="0.25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 x14ac:dyDescent="0.25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 x14ac:dyDescent="0.25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 x14ac:dyDescent="0.25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 x14ac:dyDescent="0.25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 x14ac:dyDescent="0.25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 x14ac:dyDescent="0.25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 x14ac:dyDescent="0.25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 x14ac:dyDescent="0.25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 x14ac:dyDescent="0.25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 x14ac:dyDescent="0.25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 x14ac:dyDescent="0.25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 x14ac:dyDescent="0.25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 x14ac:dyDescent="0.25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 x14ac:dyDescent="0.25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 x14ac:dyDescent="0.25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 x14ac:dyDescent="0.25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 x14ac:dyDescent="0.25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 x14ac:dyDescent="0.25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 x14ac:dyDescent="0.25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 x14ac:dyDescent="0.25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 x14ac:dyDescent="0.25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 x14ac:dyDescent="0.25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 x14ac:dyDescent="0.25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 x14ac:dyDescent="0.25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 x14ac:dyDescent="0.25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 x14ac:dyDescent="0.25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 x14ac:dyDescent="0.25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 x14ac:dyDescent="0.25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 x14ac:dyDescent="0.25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 x14ac:dyDescent="0.25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 x14ac:dyDescent="0.25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 x14ac:dyDescent="0.25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 x14ac:dyDescent="0.25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 x14ac:dyDescent="0.25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 x14ac:dyDescent="0.25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 x14ac:dyDescent="0.25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 x14ac:dyDescent="0.25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 x14ac:dyDescent="0.25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 x14ac:dyDescent="0.25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 x14ac:dyDescent="0.25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 x14ac:dyDescent="0.25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 x14ac:dyDescent="0.25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 x14ac:dyDescent="0.25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 x14ac:dyDescent="0.25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 x14ac:dyDescent="0.25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 x14ac:dyDescent="0.25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 x14ac:dyDescent="0.25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 x14ac:dyDescent="0.25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 x14ac:dyDescent="0.25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 x14ac:dyDescent="0.25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 x14ac:dyDescent="0.25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 x14ac:dyDescent="0.25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 x14ac:dyDescent="0.25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 x14ac:dyDescent="0.25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 x14ac:dyDescent="0.25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 x14ac:dyDescent="0.25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 x14ac:dyDescent="0.25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 x14ac:dyDescent="0.25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 x14ac:dyDescent="0.25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 x14ac:dyDescent="0.25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 x14ac:dyDescent="0.25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 x14ac:dyDescent="0.25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 x14ac:dyDescent="0.25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 x14ac:dyDescent="0.25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 x14ac:dyDescent="0.25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 x14ac:dyDescent="0.25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 x14ac:dyDescent="0.25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 x14ac:dyDescent="0.25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 x14ac:dyDescent="0.25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 x14ac:dyDescent="0.25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 x14ac:dyDescent="0.25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 x14ac:dyDescent="0.25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 x14ac:dyDescent="0.25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 x14ac:dyDescent="0.25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 x14ac:dyDescent="0.25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 x14ac:dyDescent="0.25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 x14ac:dyDescent="0.25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 x14ac:dyDescent="0.25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 x14ac:dyDescent="0.25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 x14ac:dyDescent="0.25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 x14ac:dyDescent="0.25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 x14ac:dyDescent="0.25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 x14ac:dyDescent="0.25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 x14ac:dyDescent="0.25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 x14ac:dyDescent="0.25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 x14ac:dyDescent="0.25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 x14ac:dyDescent="0.25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 x14ac:dyDescent="0.25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 x14ac:dyDescent="0.25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 x14ac:dyDescent="0.25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 x14ac:dyDescent="0.25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 x14ac:dyDescent="0.25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 x14ac:dyDescent="0.25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 x14ac:dyDescent="0.25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 x14ac:dyDescent="0.25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 x14ac:dyDescent="0.25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 x14ac:dyDescent="0.25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 x14ac:dyDescent="0.25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 x14ac:dyDescent="0.25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 x14ac:dyDescent="0.25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 x14ac:dyDescent="0.25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 x14ac:dyDescent="0.25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 x14ac:dyDescent="0.25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 x14ac:dyDescent="0.25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 x14ac:dyDescent="0.25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 x14ac:dyDescent="0.25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 x14ac:dyDescent="0.25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 x14ac:dyDescent="0.25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 x14ac:dyDescent="0.25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 x14ac:dyDescent="0.25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 x14ac:dyDescent="0.25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 x14ac:dyDescent="0.25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 x14ac:dyDescent="0.25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 x14ac:dyDescent="0.25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 x14ac:dyDescent="0.25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 x14ac:dyDescent="0.25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 x14ac:dyDescent="0.25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 x14ac:dyDescent="0.25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 x14ac:dyDescent="0.25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 x14ac:dyDescent="0.25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 x14ac:dyDescent="0.25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 x14ac:dyDescent="0.25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 x14ac:dyDescent="0.25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 x14ac:dyDescent="0.25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 x14ac:dyDescent="0.25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 x14ac:dyDescent="0.25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 x14ac:dyDescent="0.25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 x14ac:dyDescent="0.25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 x14ac:dyDescent="0.25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 x14ac:dyDescent="0.25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 x14ac:dyDescent="0.25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 x14ac:dyDescent="0.25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 x14ac:dyDescent="0.25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 x14ac:dyDescent="0.25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 x14ac:dyDescent="0.25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 x14ac:dyDescent="0.25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 x14ac:dyDescent="0.25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 x14ac:dyDescent="0.25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 x14ac:dyDescent="0.25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 x14ac:dyDescent="0.25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 x14ac:dyDescent="0.25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 x14ac:dyDescent="0.25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 x14ac:dyDescent="0.25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 x14ac:dyDescent="0.25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 x14ac:dyDescent="0.25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 x14ac:dyDescent="0.25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 x14ac:dyDescent="0.25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 x14ac:dyDescent="0.25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 x14ac:dyDescent="0.25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 x14ac:dyDescent="0.25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 x14ac:dyDescent="0.25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 x14ac:dyDescent="0.25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 x14ac:dyDescent="0.25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 x14ac:dyDescent="0.25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 x14ac:dyDescent="0.25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 x14ac:dyDescent="0.25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 x14ac:dyDescent="0.25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 x14ac:dyDescent="0.25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 x14ac:dyDescent="0.25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 x14ac:dyDescent="0.25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 x14ac:dyDescent="0.25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 x14ac:dyDescent="0.25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 x14ac:dyDescent="0.25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 x14ac:dyDescent="0.25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 x14ac:dyDescent="0.25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 x14ac:dyDescent="0.25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 x14ac:dyDescent="0.25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 x14ac:dyDescent="0.25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 x14ac:dyDescent="0.25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 x14ac:dyDescent="0.25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 x14ac:dyDescent="0.25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 x14ac:dyDescent="0.25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 x14ac:dyDescent="0.25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 x14ac:dyDescent="0.25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 x14ac:dyDescent="0.25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 x14ac:dyDescent="0.25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 x14ac:dyDescent="0.25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 x14ac:dyDescent="0.25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 x14ac:dyDescent="0.25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 x14ac:dyDescent="0.25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 x14ac:dyDescent="0.25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 x14ac:dyDescent="0.25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 x14ac:dyDescent="0.25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 x14ac:dyDescent="0.25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 x14ac:dyDescent="0.25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 x14ac:dyDescent="0.25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 x14ac:dyDescent="0.25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 x14ac:dyDescent="0.25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 x14ac:dyDescent="0.25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 x14ac:dyDescent="0.25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 x14ac:dyDescent="0.25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 x14ac:dyDescent="0.25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 x14ac:dyDescent="0.25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 x14ac:dyDescent="0.25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 x14ac:dyDescent="0.25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 x14ac:dyDescent="0.25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 x14ac:dyDescent="0.25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 x14ac:dyDescent="0.25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 x14ac:dyDescent="0.25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 x14ac:dyDescent="0.25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 x14ac:dyDescent="0.25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 x14ac:dyDescent="0.25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 x14ac:dyDescent="0.25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 x14ac:dyDescent="0.25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 x14ac:dyDescent="0.25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 x14ac:dyDescent="0.25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 x14ac:dyDescent="0.25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 x14ac:dyDescent="0.25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 x14ac:dyDescent="0.25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 x14ac:dyDescent="0.25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 x14ac:dyDescent="0.25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 x14ac:dyDescent="0.25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 x14ac:dyDescent="0.25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 x14ac:dyDescent="0.25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 x14ac:dyDescent="0.25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 x14ac:dyDescent="0.25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 x14ac:dyDescent="0.25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 x14ac:dyDescent="0.25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 x14ac:dyDescent="0.25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 x14ac:dyDescent="0.25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 x14ac:dyDescent="0.25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 x14ac:dyDescent="0.25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 x14ac:dyDescent="0.25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 x14ac:dyDescent="0.25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 x14ac:dyDescent="0.25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 x14ac:dyDescent="0.25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 x14ac:dyDescent="0.25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 x14ac:dyDescent="0.25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 x14ac:dyDescent="0.25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 x14ac:dyDescent="0.25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 x14ac:dyDescent="0.25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 x14ac:dyDescent="0.25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 x14ac:dyDescent="0.25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 x14ac:dyDescent="0.25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 x14ac:dyDescent="0.25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 x14ac:dyDescent="0.25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 x14ac:dyDescent="0.25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 x14ac:dyDescent="0.25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 x14ac:dyDescent="0.25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 x14ac:dyDescent="0.25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 x14ac:dyDescent="0.25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 x14ac:dyDescent="0.25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 x14ac:dyDescent="0.25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 x14ac:dyDescent="0.25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 x14ac:dyDescent="0.25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 x14ac:dyDescent="0.25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 x14ac:dyDescent="0.25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 x14ac:dyDescent="0.25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 x14ac:dyDescent="0.25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 x14ac:dyDescent="0.25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 x14ac:dyDescent="0.25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 x14ac:dyDescent="0.25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 x14ac:dyDescent="0.25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 x14ac:dyDescent="0.25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 x14ac:dyDescent="0.25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 x14ac:dyDescent="0.25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 x14ac:dyDescent="0.25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 x14ac:dyDescent="0.25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 x14ac:dyDescent="0.25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 x14ac:dyDescent="0.25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 x14ac:dyDescent="0.25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 x14ac:dyDescent="0.25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 x14ac:dyDescent="0.25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 x14ac:dyDescent="0.25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 x14ac:dyDescent="0.25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 x14ac:dyDescent="0.25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 x14ac:dyDescent="0.25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 x14ac:dyDescent="0.25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 x14ac:dyDescent="0.25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 x14ac:dyDescent="0.25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 x14ac:dyDescent="0.25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 x14ac:dyDescent="0.25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 x14ac:dyDescent="0.25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 x14ac:dyDescent="0.25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 x14ac:dyDescent="0.25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 x14ac:dyDescent="0.25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 x14ac:dyDescent="0.25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 x14ac:dyDescent="0.25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 x14ac:dyDescent="0.25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 x14ac:dyDescent="0.25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 x14ac:dyDescent="0.25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 x14ac:dyDescent="0.25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 x14ac:dyDescent="0.25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 x14ac:dyDescent="0.25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 x14ac:dyDescent="0.25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 x14ac:dyDescent="0.25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 x14ac:dyDescent="0.25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 x14ac:dyDescent="0.25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 x14ac:dyDescent="0.25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 x14ac:dyDescent="0.25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 x14ac:dyDescent="0.25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 x14ac:dyDescent="0.25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 x14ac:dyDescent="0.25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 x14ac:dyDescent="0.25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 x14ac:dyDescent="0.25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 x14ac:dyDescent="0.25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 x14ac:dyDescent="0.25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 x14ac:dyDescent="0.25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 x14ac:dyDescent="0.25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 x14ac:dyDescent="0.25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 x14ac:dyDescent="0.25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 x14ac:dyDescent="0.25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 x14ac:dyDescent="0.25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 x14ac:dyDescent="0.25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 x14ac:dyDescent="0.25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 x14ac:dyDescent="0.25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 x14ac:dyDescent="0.25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 x14ac:dyDescent="0.25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 x14ac:dyDescent="0.25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 x14ac:dyDescent="0.25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 x14ac:dyDescent="0.25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 x14ac:dyDescent="0.25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 x14ac:dyDescent="0.25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 x14ac:dyDescent="0.25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 x14ac:dyDescent="0.25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 x14ac:dyDescent="0.25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 x14ac:dyDescent="0.25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 x14ac:dyDescent="0.25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 x14ac:dyDescent="0.25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 x14ac:dyDescent="0.25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 x14ac:dyDescent="0.25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 x14ac:dyDescent="0.25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 x14ac:dyDescent="0.25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 x14ac:dyDescent="0.25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 x14ac:dyDescent="0.25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 x14ac:dyDescent="0.25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 x14ac:dyDescent="0.25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 x14ac:dyDescent="0.25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 x14ac:dyDescent="0.25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 x14ac:dyDescent="0.25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 x14ac:dyDescent="0.25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 x14ac:dyDescent="0.25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 x14ac:dyDescent="0.25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 x14ac:dyDescent="0.25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 x14ac:dyDescent="0.25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 x14ac:dyDescent="0.25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 x14ac:dyDescent="0.25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 x14ac:dyDescent="0.25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 x14ac:dyDescent="0.25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 x14ac:dyDescent="0.25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 x14ac:dyDescent="0.25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 x14ac:dyDescent="0.25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 x14ac:dyDescent="0.25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 x14ac:dyDescent="0.25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 x14ac:dyDescent="0.25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 x14ac:dyDescent="0.25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 x14ac:dyDescent="0.25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 x14ac:dyDescent="0.25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 x14ac:dyDescent="0.25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 x14ac:dyDescent="0.25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 x14ac:dyDescent="0.25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 x14ac:dyDescent="0.25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 x14ac:dyDescent="0.25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 x14ac:dyDescent="0.25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 x14ac:dyDescent="0.25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 x14ac:dyDescent="0.25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 x14ac:dyDescent="0.25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 x14ac:dyDescent="0.25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 x14ac:dyDescent="0.25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 x14ac:dyDescent="0.25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 x14ac:dyDescent="0.25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 x14ac:dyDescent="0.25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 x14ac:dyDescent="0.25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 x14ac:dyDescent="0.25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 x14ac:dyDescent="0.25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 x14ac:dyDescent="0.25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 x14ac:dyDescent="0.25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 x14ac:dyDescent="0.25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 x14ac:dyDescent="0.25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 x14ac:dyDescent="0.25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 x14ac:dyDescent="0.25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 x14ac:dyDescent="0.25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 x14ac:dyDescent="0.25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 x14ac:dyDescent="0.25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 x14ac:dyDescent="0.25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 x14ac:dyDescent="0.25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 x14ac:dyDescent="0.25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 x14ac:dyDescent="0.25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 x14ac:dyDescent="0.25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 x14ac:dyDescent="0.25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 x14ac:dyDescent="0.25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 x14ac:dyDescent="0.25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 x14ac:dyDescent="0.25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 x14ac:dyDescent="0.25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 x14ac:dyDescent="0.25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 x14ac:dyDescent="0.25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 x14ac:dyDescent="0.25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 x14ac:dyDescent="0.25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 x14ac:dyDescent="0.25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 x14ac:dyDescent="0.25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 x14ac:dyDescent="0.25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 x14ac:dyDescent="0.25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 x14ac:dyDescent="0.25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 x14ac:dyDescent="0.25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 x14ac:dyDescent="0.25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 x14ac:dyDescent="0.25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 x14ac:dyDescent="0.25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 x14ac:dyDescent="0.25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 x14ac:dyDescent="0.25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 x14ac:dyDescent="0.25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 x14ac:dyDescent="0.25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 x14ac:dyDescent="0.25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 x14ac:dyDescent="0.25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 x14ac:dyDescent="0.25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 x14ac:dyDescent="0.25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 x14ac:dyDescent="0.25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 x14ac:dyDescent="0.25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 x14ac:dyDescent="0.25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 x14ac:dyDescent="0.25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 x14ac:dyDescent="0.25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 x14ac:dyDescent="0.25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 x14ac:dyDescent="0.25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 x14ac:dyDescent="0.25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 x14ac:dyDescent="0.25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 x14ac:dyDescent="0.25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 x14ac:dyDescent="0.25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 x14ac:dyDescent="0.25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 x14ac:dyDescent="0.25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 x14ac:dyDescent="0.25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 x14ac:dyDescent="0.25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 x14ac:dyDescent="0.25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 x14ac:dyDescent="0.25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 x14ac:dyDescent="0.25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 x14ac:dyDescent="0.25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 x14ac:dyDescent="0.25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 x14ac:dyDescent="0.25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 x14ac:dyDescent="0.25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 x14ac:dyDescent="0.25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 x14ac:dyDescent="0.25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 x14ac:dyDescent="0.25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 x14ac:dyDescent="0.25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 x14ac:dyDescent="0.25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 x14ac:dyDescent="0.25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 x14ac:dyDescent="0.25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 x14ac:dyDescent="0.25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 x14ac:dyDescent="0.25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 x14ac:dyDescent="0.25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 x14ac:dyDescent="0.25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 x14ac:dyDescent="0.25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 x14ac:dyDescent="0.25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 x14ac:dyDescent="0.25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 x14ac:dyDescent="0.25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 x14ac:dyDescent="0.25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 x14ac:dyDescent="0.25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 x14ac:dyDescent="0.25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 x14ac:dyDescent="0.25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 x14ac:dyDescent="0.25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 x14ac:dyDescent="0.25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 x14ac:dyDescent="0.25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 x14ac:dyDescent="0.25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 x14ac:dyDescent="0.25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 x14ac:dyDescent="0.25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 x14ac:dyDescent="0.25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 x14ac:dyDescent="0.25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 x14ac:dyDescent="0.25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 x14ac:dyDescent="0.25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 x14ac:dyDescent="0.25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 x14ac:dyDescent="0.25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 x14ac:dyDescent="0.25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 x14ac:dyDescent="0.25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 x14ac:dyDescent="0.25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 x14ac:dyDescent="0.25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 x14ac:dyDescent="0.25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 x14ac:dyDescent="0.25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 x14ac:dyDescent="0.25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 x14ac:dyDescent="0.25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 x14ac:dyDescent="0.25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 x14ac:dyDescent="0.25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 x14ac:dyDescent="0.25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 x14ac:dyDescent="0.25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 x14ac:dyDescent="0.25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 x14ac:dyDescent="0.25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 x14ac:dyDescent="0.25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 x14ac:dyDescent="0.25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 x14ac:dyDescent="0.25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 x14ac:dyDescent="0.25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 x14ac:dyDescent="0.25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 x14ac:dyDescent="0.25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 x14ac:dyDescent="0.25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 x14ac:dyDescent="0.25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 x14ac:dyDescent="0.25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 x14ac:dyDescent="0.25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 x14ac:dyDescent="0.25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 x14ac:dyDescent="0.25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 x14ac:dyDescent="0.25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 x14ac:dyDescent="0.25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 x14ac:dyDescent="0.25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 x14ac:dyDescent="0.25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 x14ac:dyDescent="0.25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 x14ac:dyDescent="0.25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 x14ac:dyDescent="0.25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 x14ac:dyDescent="0.25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 x14ac:dyDescent="0.25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 x14ac:dyDescent="0.25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 x14ac:dyDescent="0.25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 x14ac:dyDescent="0.25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 x14ac:dyDescent="0.25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 x14ac:dyDescent="0.25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 x14ac:dyDescent="0.25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 x14ac:dyDescent="0.25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 x14ac:dyDescent="0.25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 x14ac:dyDescent="0.25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 x14ac:dyDescent="0.25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 x14ac:dyDescent="0.25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 x14ac:dyDescent="0.25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 x14ac:dyDescent="0.25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 x14ac:dyDescent="0.25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 x14ac:dyDescent="0.25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 x14ac:dyDescent="0.25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 x14ac:dyDescent="0.25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 x14ac:dyDescent="0.25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 x14ac:dyDescent="0.25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 x14ac:dyDescent="0.25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 x14ac:dyDescent="0.25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 x14ac:dyDescent="0.25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 x14ac:dyDescent="0.25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 x14ac:dyDescent="0.25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 x14ac:dyDescent="0.25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 x14ac:dyDescent="0.25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 x14ac:dyDescent="0.25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 x14ac:dyDescent="0.25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 x14ac:dyDescent="0.25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 x14ac:dyDescent="0.25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 x14ac:dyDescent="0.25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 x14ac:dyDescent="0.25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 x14ac:dyDescent="0.25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 x14ac:dyDescent="0.25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 x14ac:dyDescent="0.25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 x14ac:dyDescent="0.25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 x14ac:dyDescent="0.25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 x14ac:dyDescent="0.25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 x14ac:dyDescent="0.25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 x14ac:dyDescent="0.25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 x14ac:dyDescent="0.25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 x14ac:dyDescent="0.25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 x14ac:dyDescent="0.25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 x14ac:dyDescent="0.25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 x14ac:dyDescent="0.25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 x14ac:dyDescent="0.25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 x14ac:dyDescent="0.25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 x14ac:dyDescent="0.25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 x14ac:dyDescent="0.25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 x14ac:dyDescent="0.25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 x14ac:dyDescent="0.25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 x14ac:dyDescent="0.25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 x14ac:dyDescent="0.25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 x14ac:dyDescent="0.25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 x14ac:dyDescent="0.25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 x14ac:dyDescent="0.25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 x14ac:dyDescent="0.25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 x14ac:dyDescent="0.25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 x14ac:dyDescent="0.25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 x14ac:dyDescent="0.25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 x14ac:dyDescent="0.25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 x14ac:dyDescent="0.25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 x14ac:dyDescent="0.25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 x14ac:dyDescent="0.25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 x14ac:dyDescent="0.25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 x14ac:dyDescent="0.25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 x14ac:dyDescent="0.25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 x14ac:dyDescent="0.25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 x14ac:dyDescent="0.25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 x14ac:dyDescent="0.25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 x14ac:dyDescent="0.25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 x14ac:dyDescent="0.25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 x14ac:dyDescent="0.25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 x14ac:dyDescent="0.25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 x14ac:dyDescent="0.25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 x14ac:dyDescent="0.25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 x14ac:dyDescent="0.25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 x14ac:dyDescent="0.25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 x14ac:dyDescent="0.25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 x14ac:dyDescent="0.25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 x14ac:dyDescent="0.25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 x14ac:dyDescent="0.25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 x14ac:dyDescent="0.25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 x14ac:dyDescent="0.25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 x14ac:dyDescent="0.25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 x14ac:dyDescent="0.25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 x14ac:dyDescent="0.25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 x14ac:dyDescent="0.25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 x14ac:dyDescent="0.25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 x14ac:dyDescent="0.25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 x14ac:dyDescent="0.25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 x14ac:dyDescent="0.25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 x14ac:dyDescent="0.25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 x14ac:dyDescent="0.25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 x14ac:dyDescent="0.25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 x14ac:dyDescent="0.25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 x14ac:dyDescent="0.25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 x14ac:dyDescent="0.25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 x14ac:dyDescent="0.25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 x14ac:dyDescent="0.25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 x14ac:dyDescent="0.25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 x14ac:dyDescent="0.25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 x14ac:dyDescent="0.25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 x14ac:dyDescent="0.25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 x14ac:dyDescent="0.25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 x14ac:dyDescent="0.25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 x14ac:dyDescent="0.25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 x14ac:dyDescent="0.25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 x14ac:dyDescent="0.25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 x14ac:dyDescent="0.25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 x14ac:dyDescent="0.25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 x14ac:dyDescent="0.25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 x14ac:dyDescent="0.25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 x14ac:dyDescent="0.25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 x14ac:dyDescent="0.25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 x14ac:dyDescent="0.25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 x14ac:dyDescent="0.25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 x14ac:dyDescent="0.25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 x14ac:dyDescent="0.25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 x14ac:dyDescent="0.25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 x14ac:dyDescent="0.25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 x14ac:dyDescent="0.25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 x14ac:dyDescent="0.25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 x14ac:dyDescent="0.25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 x14ac:dyDescent="0.25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 x14ac:dyDescent="0.25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 x14ac:dyDescent="0.25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 x14ac:dyDescent="0.25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 x14ac:dyDescent="0.25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 x14ac:dyDescent="0.25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 x14ac:dyDescent="0.25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 x14ac:dyDescent="0.25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 x14ac:dyDescent="0.25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 x14ac:dyDescent="0.25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 x14ac:dyDescent="0.25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 x14ac:dyDescent="0.25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 x14ac:dyDescent="0.25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 x14ac:dyDescent="0.25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 x14ac:dyDescent="0.25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 x14ac:dyDescent="0.25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 x14ac:dyDescent="0.25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 x14ac:dyDescent="0.25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 x14ac:dyDescent="0.25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 x14ac:dyDescent="0.25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 x14ac:dyDescent="0.25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 x14ac:dyDescent="0.25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 x14ac:dyDescent="0.25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 x14ac:dyDescent="0.25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 x14ac:dyDescent="0.25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 x14ac:dyDescent="0.25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 x14ac:dyDescent="0.25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 x14ac:dyDescent="0.25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 x14ac:dyDescent="0.25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 x14ac:dyDescent="0.25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 x14ac:dyDescent="0.25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 x14ac:dyDescent="0.25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 x14ac:dyDescent="0.25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 x14ac:dyDescent="0.25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 x14ac:dyDescent="0.25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 x14ac:dyDescent="0.25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 x14ac:dyDescent="0.25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 x14ac:dyDescent="0.25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 x14ac:dyDescent="0.25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 x14ac:dyDescent="0.25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 x14ac:dyDescent="0.25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 x14ac:dyDescent="0.25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 x14ac:dyDescent="0.25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 x14ac:dyDescent="0.25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 x14ac:dyDescent="0.25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 x14ac:dyDescent="0.25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 x14ac:dyDescent="0.25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 x14ac:dyDescent="0.25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 x14ac:dyDescent="0.25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 x14ac:dyDescent="0.25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 x14ac:dyDescent="0.25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 x14ac:dyDescent="0.25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 x14ac:dyDescent="0.25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 x14ac:dyDescent="0.25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 x14ac:dyDescent="0.25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 x14ac:dyDescent="0.25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 x14ac:dyDescent="0.25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 x14ac:dyDescent="0.25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 x14ac:dyDescent="0.25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 x14ac:dyDescent="0.25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 x14ac:dyDescent="0.25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 x14ac:dyDescent="0.25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 x14ac:dyDescent="0.25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 x14ac:dyDescent="0.25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 x14ac:dyDescent="0.25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 x14ac:dyDescent="0.25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 x14ac:dyDescent="0.25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 x14ac:dyDescent="0.25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 x14ac:dyDescent="0.25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 x14ac:dyDescent="0.25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 x14ac:dyDescent="0.25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 x14ac:dyDescent="0.25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 x14ac:dyDescent="0.25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 x14ac:dyDescent="0.25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 x14ac:dyDescent="0.25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 x14ac:dyDescent="0.25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 x14ac:dyDescent="0.25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 x14ac:dyDescent="0.25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 x14ac:dyDescent="0.25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 x14ac:dyDescent="0.25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 x14ac:dyDescent="0.25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 x14ac:dyDescent="0.25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 x14ac:dyDescent="0.25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 x14ac:dyDescent="0.25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 x14ac:dyDescent="0.25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 x14ac:dyDescent="0.25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 x14ac:dyDescent="0.25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 x14ac:dyDescent="0.25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 x14ac:dyDescent="0.25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 x14ac:dyDescent="0.25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 x14ac:dyDescent="0.25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 x14ac:dyDescent="0.25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 x14ac:dyDescent="0.25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 x14ac:dyDescent="0.25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 x14ac:dyDescent="0.25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 x14ac:dyDescent="0.25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 x14ac:dyDescent="0.25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 x14ac:dyDescent="0.25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 x14ac:dyDescent="0.25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 x14ac:dyDescent="0.25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 x14ac:dyDescent="0.25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 x14ac:dyDescent="0.25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 x14ac:dyDescent="0.25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 x14ac:dyDescent="0.25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 x14ac:dyDescent="0.25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 x14ac:dyDescent="0.25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 x14ac:dyDescent="0.25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 x14ac:dyDescent="0.25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 x14ac:dyDescent="0.25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 x14ac:dyDescent="0.25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 x14ac:dyDescent="0.25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 x14ac:dyDescent="0.25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 x14ac:dyDescent="0.25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 x14ac:dyDescent="0.25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 x14ac:dyDescent="0.25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 x14ac:dyDescent="0.25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 x14ac:dyDescent="0.25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 x14ac:dyDescent="0.25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 x14ac:dyDescent="0.25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 x14ac:dyDescent="0.25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 x14ac:dyDescent="0.25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 x14ac:dyDescent="0.25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 x14ac:dyDescent="0.25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 x14ac:dyDescent="0.25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 x14ac:dyDescent="0.25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 x14ac:dyDescent="0.25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 x14ac:dyDescent="0.25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 x14ac:dyDescent="0.25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 x14ac:dyDescent="0.25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 x14ac:dyDescent="0.25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 x14ac:dyDescent="0.25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 x14ac:dyDescent="0.25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 x14ac:dyDescent="0.25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 x14ac:dyDescent="0.25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 x14ac:dyDescent="0.25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 x14ac:dyDescent="0.25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 x14ac:dyDescent="0.25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 x14ac:dyDescent="0.25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 x14ac:dyDescent="0.25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 x14ac:dyDescent="0.25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 x14ac:dyDescent="0.25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 x14ac:dyDescent="0.25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 x14ac:dyDescent="0.25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 x14ac:dyDescent="0.25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 x14ac:dyDescent="0.25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 x14ac:dyDescent="0.25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 x14ac:dyDescent="0.25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 x14ac:dyDescent="0.25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 x14ac:dyDescent="0.25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 x14ac:dyDescent="0.25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 x14ac:dyDescent="0.25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 x14ac:dyDescent="0.25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 x14ac:dyDescent="0.25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 x14ac:dyDescent="0.25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 x14ac:dyDescent="0.25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 x14ac:dyDescent="0.25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 x14ac:dyDescent="0.25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 x14ac:dyDescent="0.25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 x14ac:dyDescent="0.25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 x14ac:dyDescent="0.25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 x14ac:dyDescent="0.25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 x14ac:dyDescent="0.25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 x14ac:dyDescent="0.25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 x14ac:dyDescent="0.25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 x14ac:dyDescent="0.25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 x14ac:dyDescent="0.25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 x14ac:dyDescent="0.25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 x14ac:dyDescent="0.25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 x14ac:dyDescent="0.25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 x14ac:dyDescent="0.25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 x14ac:dyDescent="0.25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 x14ac:dyDescent="0.25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 x14ac:dyDescent="0.25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 x14ac:dyDescent="0.25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 x14ac:dyDescent="0.25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 x14ac:dyDescent="0.25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 x14ac:dyDescent="0.25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 x14ac:dyDescent="0.25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 x14ac:dyDescent="0.25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 x14ac:dyDescent="0.25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 x14ac:dyDescent="0.25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 x14ac:dyDescent="0.25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 x14ac:dyDescent="0.25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 x14ac:dyDescent="0.25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 x14ac:dyDescent="0.25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 x14ac:dyDescent="0.25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 x14ac:dyDescent="0.25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 x14ac:dyDescent="0.25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 x14ac:dyDescent="0.25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 x14ac:dyDescent="0.25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 x14ac:dyDescent="0.25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 x14ac:dyDescent="0.25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 x14ac:dyDescent="0.25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 x14ac:dyDescent="0.25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 x14ac:dyDescent="0.25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 x14ac:dyDescent="0.25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 x14ac:dyDescent="0.25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 x14ac:dyDescent="0.25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 x14ac:dyDescent="0.25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 x14ac:dyDescent="0.25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 x14ac:dyDescent="0.25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 x14ac:dyDescent="0.25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 x14ac:dyDescent="0.25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 x14ac:dyDescent="0.25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 x14ac:dyDescent="0.25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 x14ac:dyDescent="0.25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 x14ac:dyDescent="0.25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 x14ac:dyDescent="0.25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 x14ac:dyDescent="0.25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 x14ac:dyDescent="0.25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 x14ac:dyDescent="0.25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 x14ac:dyDescent="0.25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 x14ac:dyDescent="0.25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 x14ac:dyDescent="0.25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 x14ac:dyDescent="0.25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 x14ac:dyDescent="0.25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 x14ac:dyDescent="0.25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 x14ac:dyDescent="0.25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 x14ac:dyDescent="0.25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 x14ac:dyDescent="0.25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 x14ac:dyDescent="0.25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 x14ac:dyDescent="0.25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 x14ac:dyDescent="0.25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 x14ac:dyDescent="0.25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 x14ac:dyDescent="0.25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 x14ac:dyDescent="0.25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 x14ac:dyDescent="0.25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 x14ac:dyDescent="0.25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 x14ac:dyDescent="0.25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 x14ac:dyDescent="0.25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 x14ac:dyDescent="0.25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 x14ac:dyDescent="0.25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 x14ac:dyDescent="0.25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 x14ac:dyDescent="0.25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 x14ac:dyDescent="0.25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 x14ac:dyDescent="0.25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 x14ac:dyDescent="0.25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 x14ac:dyDescent="0.25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 x14ac:dyDescent="0.25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 x14ac:dyDescent="0.25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 x14ac:dyDescent="0.25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 x14ac:dyDescent="0.25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 x14ac:dyDescent="0.25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 x14ac:dyDescent="0.25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 x14ac:dyDescent="0.25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 x14ac:dyDescent="0.25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 x14ac:dyDescent="0.25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 x14ac:dyDescent="0.25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 x14ac:dyDescent="0.25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 x14ac:dyDescent="0.25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 x14ac:dyDescent="0.25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 x14ac:dyDescent="0.25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 x14ac:dyDescent="0.25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 x14ac:dyDescent="0.25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 x14ac:dyDescent="0.25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 x14ac:dyDescent="0.25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 x14ac:dyDescent="0.25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 x14ac:dyDescent="0.25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 x14ac:dyDescent="0.25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 x14ac:dyDescent="0.25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 x14ac:dyDescent="0.25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 x14ac:dyDescent="0.25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 x14ac:dyDescent="0.25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 x14ac:dyDescent="0.25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 x14ac:dyDescent="0.25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 x14ac:dyDescent="0.25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 x14ac:dyDescent="0.25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 x14ac:dyDescent="0.25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 x14ac:dyDescent="0.25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 x14ac:dyDescent="0.25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 x14ac:dyDescent="0.25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 x14ac:dyDescent="0.25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 x14ac:dyDescent="0.25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 x14ac:dyDescent="0.25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 x14ac:dyDescent="0.25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 x14ac:dyDescent="0.25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 x14ac:dyDescent="0.25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 x14ac:dyDescent="0.25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 x14ac:dyDescent="0.25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 x14ac:dyDescent="0.25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 x14ac:dyDescent="0.25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 x14ac:dyDescent="0.25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 x14ac:dyDescent="0.25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 x14ac:dyDescent="0.25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 x14ac:dyDescent="0.25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 x14ac:dyDescent="0.25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 x14ac:dyDescent="0.25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 x14ac:dyDescent="0.25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 x14ac:dyDescent="0.25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 x14ac:dyDescent="0.25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 x14ac:dyDescent="0.25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 x14ac:dyDescent="0.25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 x14ac:dyDescent="0.25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 x14ac:dyDescent="0.25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 x14ac:dyDescent="0.25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 x14ac:dyDescent="0.25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 x14ac:dyDescent="0.25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 x14ac:dyDescent="0.25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 x14ac:dyDescent="0.25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 x14ac:dyDescent="0.25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 x14ac:dyDescent="0.25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 x14ac:dyDescent="0.25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 x14ac:dyDescent="0.25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 x14ac:dyDescent="0.25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 x14ac:dyDescent="0.25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 x14ac:dyDescent="0.25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 x14ac:dyDescent="0.25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 x14ac:dyDescent="0.25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 x14ac:dyDescent="0.25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 x14ac:dyDescent="0.25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 x14ac:dyDescent="0.25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 x14ac:dyDescent="0.25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 x14ac:dyDescent="0.25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 x14ac:dyDescent="0.25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 x14ac:dyDescent="0.25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 x14ac:dyDescent="0.25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 x14ac:dyDescent="0.25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 x14ac:dyDescent="0.25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 x14ac:dyDescent="0.25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 x14ac:dyDescent="0.25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 x14ac:dyDescent="0.25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 x14ac:dyDescent="0.25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 x14ac:dyDescent="0.25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 x14ac:dyDescent="0.25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 x14ac:dyDescent="0.25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 x14ac:dyDescent="0.25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 x14ac:dyDescent="0.25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 x14ac:dyDescent="0.25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 x14ac:dyDescent="0.25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 x14ac:dyDescent="0.25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 x14ac:dyDescent="0.25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 x14ac:dyDescent="0.25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 x14ac:dyDescent="0.25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 x14ac:dyDescent="0.25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 x14ac:dyDescent="0.25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 x14ac:dyDescent="0.25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 x14ac:dyDescent="0.25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 x14ac:dyDescent="0.25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 x14ac:dyDescent="0.25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 x14ac:dyDescent="0.25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 x14ac:dyDescent="0.25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 x14ac:dyDescent="0.25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 x14ac:dyDescent="0.25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 x14ac:dyDescent="0.25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 x14ac:dyDescent="0.25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 x14ac:dyDescent="0.25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 x14ac:dyDescent="0.25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 x14ac:dyDescent="0.25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 x14ac:dyDescent="0.25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 x14ac:dyDescent="0.25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 x14ac:dyDescent="0.25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 x14ac:dyDescent="0.25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 x14ac:dyDescent="0.25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 x14ac:dyDescent="0.25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 x14ac:dyDescent="0.25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 x14ac:dyDescent="0.25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 x14ac:dyDescent="0.25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 x14ac:dyDescent="0.25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 x14ac:dyDescent="0.25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 x14ac:dyDescent="0.25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 x14ac:dyDescent="0.25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 x14ac:dyDescent="0.25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 x14ac:dyDescent="0.25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 x14ac:dyDescent="0.25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 x14ac:dyDescent="0.25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 x14ac:dyDescent="0.25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 x14ac:dyDescent="0.25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 x14ac:dyDescent="0.25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 x14ac:dyDescent="0.25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 x14ac:dyDescent="0.25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 x14ac:dyDescent="0.25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 x14ac:dyDescent="0.25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 x14ac:dyDescent="0.25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 x14ac:dyDescent="0.25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 x14ac:dyDescent="0.25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 x14ac:dyDescent="0.25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 x14ac:dyDescent="0.25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 x14ac:dyDescent="0.25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 x14ac:dyDescent="0.25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 x14ac:dyDescent="0.25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 x14ac:dyDescent="0.25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 x14ac:dyDescent="0.25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 x14ac:dyDescent="0.25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 x14ac:dyDescent="0.25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 x14ac:dyDescent="0.25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 x14ac:dyDescent="0.25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 x14ac:dyDescent="0.25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 x14ac:dyDescent="0.25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 x14ac:dyDescent="0.25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 x14ac:dyDescent="0.25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 x14ac:dyDescent="0.25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 x14ac:dyDescent="0.25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 x14ac:dyDescent="0.25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 x14ac:dyDescent="0.25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 x14ac:dyDescent="0.25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 x14ac:dyDescent="0.25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 x14ac:dyDescent="0.25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 x14ac:dyDescent="0.25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 x14ac:dyDescent="0.25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 x14ac:dyDescent="0.25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 x14ac:dyDescent="0.25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 x14ac:dyDescent="0.25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 x14ac:dyDescent="0.25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 x14ac:dyDescent="0.25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 x14ac:dyDescent="0.25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 x14ac:dyDescent="0.25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 x14ac:dyDescent="0.25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 x14ac:dyDescent="0.25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 x14ac:dyDescent="0.25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 x14ac:dyDescent="0.25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 x14ac:dyDescent="0.25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 x14ac:dyDescent="0.25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 x14ac:dyDescent="0.25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 x14ac:dyDescent="0.25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 x14ac:dyDescent="0.25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 x14ac:dyDescent="0.25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 x14ac:dyDescent="0.25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 x14ac:dyDescent="0.25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 x14ac:dyDescent="0.25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 x14ac:dyDescent="0.25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 x14ac:dyDescent="0.25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 x14ac:dyDescent="0.25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 x14ac:dyDescent="0.25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 x14ac:dyDescent="0.25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 x14ac:dyDescent="0.25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 x14ac:dyDescent="0.25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 x14ac:dyDescent="0.25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 x14ac:dyDescent="0.25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 x14ac:dyDescent="0.25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 x14ac:dyDescent="0.25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 x14ac:dyDescent="0.25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 x14ac:dyDescent="0.25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 x14ac:dyDescent="0.25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 x14ac:dyDescent="0.25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 x14ac:dyDescent="0.25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 x14ac:dyDescent="0.25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 x14ac:dyDescent="0.25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 x14ac:dyDescent="0.25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 x14ac:dyDescent="0.25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 x14ac:dyDescent="0.25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 x14ac:dyDescent="0.25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 x14ac:dyDescent="0.25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 x14ac:dyDescent="0.25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 x14ac:dyDescent="0.25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 x14ac:dyDescent="0.25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 x14ac:dyDescent="0.25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 x14ac:dyDescent="0.25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 x14ac:dyDescent="0.25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 x14ac:dyDescent="0.25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 x14ac:dyDescent="0.25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 x14ac:dyDescent="0.25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 x14ac:dyDescent="0.25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 x14ac:dyDescent="0.25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 x14ac:dyDescent="0.25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 x14ac:dyDescent="0.25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 x14ac:dyDescent="0.25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 x14ac:dyDescent="0.25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 x14ac:dyDescent="0.25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 x14ac:dyDescent="0.25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 x14ac:dyDescent="0.25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 x14ac:dyDescent="0.25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 x14ac:dyDescent="0.25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 x14ac:dyDescent="0.25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 x14ac:dyDescent="0.25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 x14ac:dyDescent="0.25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 x14ac:dyDescent="0.25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 x14ac:dyDescent="0.25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 x14ac:dyDescent="0.25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 x14ac:dyDescent="0.25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 x14ac:dyDescent="0.25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 x14ac:dyDescent="0.25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 x14ac:dyDescent="0.25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 x14ac:dyDescent="0.25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 x14ac:dyDescent="0.25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 x14ac:dyDescent="0.25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 x14ac:dyDescent="0.25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 x14ac:dyDescent="0.25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 x14ac:dyDescent="0.25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 x14ac:dyDescent="0.25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 x14ac:dyDescent="0.25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 x14ac:dyDescent="0.25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 x14ac:dyDescent="0.25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 x14ac:dyDescent="0.25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 x14ac:dyDescent="0.25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 x14ac:dyDescent="0.25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 x14ac:dyDescent="0.25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 x14ac:dyDescent="0.25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 x14ac:dyDescent="0.25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 x14ac:dyDescent="0.25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 x14ac:dyDescent="0.25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 x14ac:dyDescent="0.25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 x14ac:dyDescent="0.25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 x14ac:dyDescent="0.25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 x14ac:dyDescent="0.25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 x14ac:dyDescent="0.25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 x14ac:dyDescent="0.25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 x14ac:dyDescent="0.25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 x14ac:dyDescent="0.25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 x14ac:dyDescent="0.25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 x14ac:dyDescent="0.25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 x14ac:dyDescent="0.25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 x14ac:dyDescent="0.25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 x14ac:dyDescent="0.25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 x14ac:dyDescent="0.25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 x14ac:dyDescent="0.25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 x14ac:dyDescent="0.25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 x14ac:dyDescent="0.25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 x14ac:dyDescent="0.25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 x14ac:dyDescent="0.25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 x14ac:dyDescent="0.25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 x14ac:dyDescent="0.25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 x14ac:dyDescent="0.25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 x14ac:dyDescent="0.25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 x14ac:dyDescent="0.25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 x14ac:dyDescent="0.25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 x14ac:dyDescent="0.25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 x14ac:dyDescent="0.25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 x14ac:dyDescent="0.25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 x14ac:dyDescent="0.25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 x14ac:dyDescent="0.25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 x14ac:dyDescent="0.25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 x14ac:dyDescent="0.25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 x14ac:dyDescent="0.25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 x14ac:dyDescent="0.25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 x14ac:dyDescent="0.25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 x14ac:dyDescent="0.25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 x14ac:dyDescent="0.25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 x14ac:dyDescent="0.25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 x14ac:dyDescent="0.25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 x14ac:dyDescent="0.25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 x14ac:dyDescent="0.25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 x14ac:dyDescent="0.25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 x14ac:dyDescent="0.25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 x14ac:dyDescent="0.25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 x14ac:dyDescent="0.25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 x14ac:dyDescent="0.25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 x14ac:dyDescent="0.25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 x14ac:dyDescent="0.25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 x14ac:dyDescent="0.25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 x14ac:dyDescent="0.25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 x14ac:dyDescent="0.25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 x14ac:dyDescent="0.25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 x14ac:dyDescent="0.25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 x14ac:dyDescent="0.25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 x14ac:dyDescent="0.25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 x14ac:dyDescent="0.25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 x14ac:dyDescent="0.25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 x14ac:dyDescent="0.25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 x14ac:dyDescent="0.25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 x14ac:dyDescent="0.25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 x14ac:dyDescent="0.25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 x14ac:dyDescent="0.25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 x14ac:dyDescent="0.25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 x14ac:dyDescent="0.25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 x14ac:dyDescent="0.25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 x14ac:dyDescent="0.25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 x14ac:dyDescent="0.25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 x14ac:dyDescent="0.25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 x14ac:dyDescent="0.25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 x14ac:dyDescent="0.25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 x14ac:dyDescent="0.25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 x14ac:dyDescent="0.25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 x14ac:dyDescent="0.25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 x14ac:dyDescent="0.25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 x14ac:dyDescent="0.25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 x14ac:dyDescent="0.25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 x14ac:dyDescent="0.25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 x14ac:dyDescent="0.25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 x14ac:dyDescent="0.25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 x14ac:dyDescent="0.25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 x14ac:dyDescent="0.25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 x14ac:dyDescent="0.25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 x14ac:dyDescent="0.25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 x14ac:dyDescent="0.25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 x14ac:dyDescent="0.25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 x14ac:dyDescent="0.25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 x14ac:dyDescent="0.25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 x14ac:dyDescent="0.25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 x14ac:dyDescent="0.25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 x14ac:dyDescent="0.25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 x14ac:dyDescent="0.25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 x14ac:dyDescent="0.25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 x14ac:dyDescent="0.25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 x14ac:dyDescent="0.25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 x14ac:dyDescent="0.25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 x14ac:dyDescent="0.25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 x14ac:dyDescent="0.25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 x14ac:dyDescent="0.25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 x14ac:dyDescent="0.25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 x14ac:dyDescent="0.25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 x14ac:dyDescent="0.25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 x14ac:dyDescent="0.25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 x14ac:dyDescent="0.25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 x14ac:dyDescent="0.25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 x14ac:dyDescent="0.25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 x14ac:dyDescent="0.25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 x14ac:dyDescent="0.25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 x14ac:dyDescent="0.25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 x14ac:dyDescent="0.25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 x14ac:dyDescent="0.25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 x14ac:dyDescent="0.25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 x14ac:dyDescent="0.25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 x14ac:dyDescent="0.25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 x14ac:dyDescent="0.25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 x14ac:dyDescent="0.25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 x14ac:dyDescent="0.25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 x14ac:dyDescent="0.25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 x14ac:dyDescent="0.25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 x14ac:dyDescent="0.25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 x14ac:dyDescent="0.25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 x14ac:dyDescent="0.25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 x14ac:dyDescent="0.25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 x14ac:dyDescent="0.25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 x14ac:dyDescent="0.25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 x14ac:dyDescent="0.25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 x14ac:dyDescent="0.25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 x14ac:dyDescent="0.25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 x14ac:dyDescent="0.25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 x14ac:dyDescent="0.25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 x14ac:dyDescent="0.25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 x14ac:dyDescent="0.25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 x14ac:dyDescent="0.25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 x14ac:dyDescent="0.25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 x14ac:dyDescent="0.25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 x14ac:dyDescent="0.25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 x14ac:dyDescent="0.25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 x14ac:dyDescent="0.25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 x14ac:dyDescent="0.25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 x14ac:dyDescent="0.25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 x14ac:dyDescent="0.25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 x14ac:dyDescent="0.25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 x14ac:dyDescent="0.25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 x14ac:dyDescent="0.25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 x14ac:dyDescent="0.25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 x14ac:dyDescent="0.25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 x14ac:dyDescent="0.25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 x14ac:dyDescent="0.25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 x14ac:dyDescent="0.25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 x14ac:dyDescent="0.25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 x14ac:dyDescent="0.25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 x14ac:dyDescent="0.25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 x14ac:dyDescent="0.25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 x14ac:dyDescent="0.25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 x14ac:dyDescent="0.25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 x14ac:dyDescent="0.25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 x14ac:dyDescent="0.25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 x14ac:dyDescent="0.25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 x14ac:dyDescent="0.25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 x14ac:dyDescent="0.25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 x14ac:dyDescent="0.25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 x14ac:dyDescent="0.25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 x14ac:dyDescent="0.25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 x14ac:dyDescent="0.25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 x14ac:dyDescent="0.25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 x14ac:dyDescent="0.25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 x14ac:dyDescent="0.25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 x14ac:dyDescent="0.25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 x14ac:dyDescent="0.25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 x14ac:dyDescent="0.25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 x14ac:dyDescent="0.25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 x14ac:dyDescent="0.25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 x14ac:dyDescent="0.25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 x14ac:dyDescent="0.25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 x14ac:dyDescent="0.25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 x14ac:dyDescent="0.25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 x14ac:dyDescent="0.25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 x14ac:dyDescent="0.25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 x14ac:dyDescent="0.25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 x14ac:dyDescent="0.25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 x14ac:dyDescent="0.25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 x14ac:dyDescent="0.25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 x14ac:dyDescent="0.25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 x14ac:dyDescent="0.25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 x14ac:dyDescent="0.25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 x14ac:dyDescent="0.25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 x14ac:dyDescent="0.25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 x14ac:dyDescent="0.25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 x14ac:dyDescent="0.25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 x14ac:dyDescent="0.25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 x14ac:dyDescent="0.25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 x14ac:dyDescent="0.25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 x14ac:dyDescent="0.25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 x14ac:dyDescent="0.25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 x14ac:dyDescent="0.25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 x14ac:dyDescent="0.25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 x14ac:dyDescent="0.25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 x14ac:dyDescent="0.25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 x14ac:dyDescent="0.25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 x14ac:dyDescent="0.25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 x14ac:dyDescent="0.25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 x14ac:dyDescent="0.25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 x14ac:dyDescent="0.25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 x14ac:dyDescent="0.25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 x14ac:dyDescent="0.25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 x14ac:dyDescent="0.25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 x14ac:dyDescent="0.25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 x14ac:dyDescent="0.25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 x14ac:dyDescent="0.25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 x14ac:dyDescent="0.25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 x14ac:dyDescent="0.25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 x14ac:dyDescent="0.25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 x14ac:dyDescent="0.25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 x14ac:dyDescent="0.25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 x14ac:dyDescent="0.25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 x14ac:dyDescent="0.25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 x14ac:dyDescent="0.25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 x14ac:dyDescent="0.25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 x14ac:dyDescent="0.25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 x14ac:dyDescent="0.25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 x14ac:dyDescent="0.25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 x14ac:dyDescent="0.25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 x14ac:dyDescent="0.25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 x14ac:dyDescent="0.25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 x14ac:dyDescent="0.25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 x14ac:dyDescent="0.25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 x14ac:dyDescent="0.25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 x14ac:dyDescent="0.25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 x14ac:dyDescent="0.25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 x14ac:dyDescent="0.25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 x14ac:dyDescent="0.25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 x14ac:dyDescent="0.25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 x14ac:dyDescent="0.25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 x14ac:dyDescent="0.25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 x14ac:dyDescent="0.25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 x14ac:dyDescent="0.25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 x14ac:dyDescent="0.25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 x14ac:dyDescent="0.25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 x14ac:dyDescent="0.25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 x14ac:dyDescent="0.25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 x14ac:dyDescent="0.25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 x14ac:dyDescent="0.25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 x14ac:dyDescent="0.25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 x14ac:dyDescent="0.25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 x14ac:dyDescent="0.25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 x14ac:dyDescent="0.25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 x14ac:dyDescent="0.25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 x14ac:dyDescent="0.25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 x14ac:dyDescent="0.25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 x14ac:dyDescent="0.25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 x14ac:dyDescent="0.25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 x14ac:dyDescent="0.25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 x14ac:dyDescent="0.25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 x14ac:dyDescent="0.25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 x14ac:dyDescent="0.25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 x14ac:dyDescent="0.25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 x14ac:dyDescent="0.25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 x14ac:dyDescent="0.25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 x14ac:dyDescent="0.25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 x14ac:dyDescent="0.25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 x14ac:dyDescent="0.25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 x14ac:dyDescent="0.25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 x14ac:dyDescent="0.25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 x14ac:dyDescent="0.25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 x14ac:dyDescent="0.25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 x14ac:dyDescent="0.25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 x14ac:dyDescent="0.25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 x14ac:dyDescent="0.25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 x14ac:dyDescent="0.25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 x14ac:dyDescent="0.25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 x14ac:dyDescent="0.25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 x14ac:dyDescent="0.25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 x14ac:dyDescent="0.25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 x14ac:dyDescent="0.25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 x14ac:dyDescent="0.25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 x14ac:dyDescent="0.25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 x14ac:dyDescent="0.25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 x14ac:dyDescent="0.25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 x14ac:dyDescent="0.25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 x14ac:dyDescent="0.25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 x14ac:dyDescent="0.25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 x14ac:dyDescent="0.25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 x14ac:dyDescent="0.25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 x14ac:dyDescent="0.25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 x14ac:dyDescent="0.25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 x14ac:dyDescent="0.25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 x14ac:dyDescent="0.25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 x14ac:dyDescent="0.25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 x14ac:dyDescent="0.25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 x14ac:dyDescent="0.25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 x14ac:dyDescent="0.25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 x14ac:dyDescent="0.25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 x14ac:dyDescent="0.25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 x14ac:dyDescent="0.25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 x14ac:dyDescent="0.25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 x14ac:dyDescent="0.25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 x14ac:dyDescent="0.25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 x14ac:dyDescent="0.25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 x14ac:dyDescent="0.25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 x14ac:dyDescent="0.25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 x14ac:dyDescent="0.25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 x14ac:dyDescent="0.25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 x14ac:dyDescent="0.25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 x14ac:dyDescent="0.25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 x14ac:dyDescent="0.25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 x14ac:dyDescent="0.25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 x14ac:dyDescent="0.25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 x14ac:dyDescent="0.25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 x14ac:dyDescent="0.25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 x14ac:dyDescent="0.25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 x14ac:dyDescent="0.25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 x14ac:dyDescent="0.25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 x14ac:dyDescent="0.25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 x14ac:dyDescent="0.25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 x14ac:dyDescent="0.25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 x14ac:dyDescent="0.25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 x14ac:dyDescent="0.25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 x14ac:dyDescent="0.25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 x14ac:dyDescent="0.25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 x14ac:dyDescent="0.25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 x14ac:dyDescent="0.25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 x14ac:dyDescent="0.25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 x14ac:dyDescent="0.25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 x14ac:dyDescent="0.25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 x14ac:dyDescent="0.25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 x14ac:dyDescent="0.25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 x14ac:dyDescent="0.25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 x14ac:dyDescent="0.25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 x14ac:dyDescent="0.25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 x14ac:dyDescent="0.25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 x14ac:dyDescent="0.25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 x14ac:dyDescent="0.25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 x14ac:dyDescent="0.25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 x14ac:dyDescent="0.25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 x14ac:dyDescent="0.25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 x14ac:dyDescent="0.25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 x14ac:dyDescent="0.25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 x14ac:dyDescent="0.25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 x14ac:dyDescent="0.25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 x14ac:dyDescent="0.25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 x14ac:dyDescent="0.25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 x14ac:dyDescent="0.25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 x14ac:dyDescent="0.25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 x14ac:dyDescent="0.25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 x14ac:dyDescent="0.25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 x14ac:dyDescent="0.25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 x14ac:dyDescent="0.25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 x14ac:dyDescent="0.25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 x14ac:dyDescent="0.25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 x14ac:dyDescent="0.25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 x14ac:dyDescent="0.25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 x14ac:dyDescent="0.25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 x14ac:dyDescent="0.25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 x14ac:dyDescent="0.25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 x14ac:dyDescent="0.25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 x14ac:dyDescent="0.25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 x14ac:dyDescent="0.25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 x14ac:dyDescent="0.25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 x14ac:dyDescent="0.25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 x14ac:dyDescent="0.25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 x14ac:dyDescent="0.25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 x14ac:dyDescent="0.25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 x14ac:dyDescent="0.25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 x14ac:dyDescent="0.25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 x14ac:dyDescent="0.25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 x14ac:dyDescent="0.25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 x14ac:dyDescent="0.25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 x14ac:dyDescent="0.25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 x14ac:dyDescent="0.25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 x14ac:dyDescent="0.25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 x14ac:dyDescent="0.25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 x14ac:dyDescent="0.25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 x14ac:dyDescent="0.25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 x14ac:dyDescent="0.25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 x14ac:dyDescent="0.25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 x14ac:dyDescent="0.25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 x14ac:dyDescent="0.25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 x14ac:dyDescent="0.25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 x14ac:dyDescent="0.25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 x14ac:dyDescent="0.25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 x14ac:dyDescent="0.25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 x14ac:dyDescent="0.25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 x14ac:dyDescent="0.25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 x14ac:dyDescent="0.25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 x14ac:dyDescent="0.25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 x14ac:dyDescent="0.25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 x14ac:dyDescent="0.25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 x14ac:dyDescent="0.25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 x14ac:dyDescent="0.25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 x14ac:dyDescent="0.25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 x14ac:dyDescent="0.25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 x14ac:dyDescent="0.25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 x14ac:dyDescent="0.25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 x14ac:dyDescent="0.25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 x14ac:dyDescent="0.25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 x14ac:dyDescent="0.25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 x14ac:dyDescent="0.25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 x14ac:dyDescent="0.25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 x14ac:dyDescent="0.25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 x14ac:dyDescent="0.25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 x14ac:dyDescent="0.25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 x14ac:dyDescent="0.25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 x14ac:dyDescent="0.25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 x14ac:dyDescent="0.25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 x14ac:dyDescent="0.25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 x14ac:dyDescent="0.25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 x14ac:dyDescent="0.25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 x14ac:dyDescent="0.25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 x14ac:dyDescent="0.25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 x14ac:dyDescent="0.25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 x14ac:dyDescent="0.25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 x14ac:dyDescent="0.25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 x14ac:dyDescent="0.25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 x14ac:dyDescent="0.25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 x14ac:dyDescent="0.25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 x14ac:dyDescent="0.25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 x14ac:dyDescent="0.25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 x14ac:dyDescent="0.25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 x14ac:dyDescent="0.25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 x14ac:dyDescent="0.25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 x14ac:dyDescent="0.25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 x14ac:dyDescent="0.25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 x14ac:dyDescent="0.25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 x14ac:dyDescent="0.25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 x14ac:dyDescent="0.25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 x14ac:dyDescent="0.25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 x14ac:dyDescent="0.25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 x14ac:dyDescent="0.25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 x14ac:dyDescent="0.25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 x14ac:dyDescent="0.25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 x14ac:dyDescent="0.25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 x14ac:dyDescent="0.25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 x14ac:dyDescent="0.25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 x14ac:dyDescent="0.25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 x14ac:dyDescent="0.25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 x14ac:dyDescent="0.25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 x14ac:dyDescent="0.25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 x14ac:dyDescent="0.25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 x14ac:dyDescent="0.25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 x14ac:dyDescent="0.25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 x14ac:dyDescent="0.25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 x14ac:dyDescent="0.25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 x14ac:dyDescent="0.25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 x14ac:dyDescent="0.25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 x14ac:dyDescent="0.25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 x14ac:dyDescent="0.25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 x14ac:dyDescent="0.25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 x14ac:dyDescent="0.25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 x14ac:dyDescent="0.25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 x14ac:dyDescent="0.25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 x14ac:dyDescent="0.25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 x14ac:dyDescent="0.25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 x14ac:dyDescent="0.25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 x14ac:dyDescent="0.25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 x14ac:dyDescent="0.25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 x14ac:dyDescent="0.25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 x14ac:dyDescent="0.25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 x14ac:dyDescent="0.25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 x14ac:dyDescent="0.25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 x14ac:dyDescent="0.25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 x14ac:dyDescent="0.25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 x14ac:dyDescent="0.25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 x14ac:dyDescent="0.25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 x14ac:dyDescent="0.25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 x14ac:dyDescent="0.25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 x14ac:dyDescent="0.25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 x14ac:dyDescent="0.25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 x14ac:dyDescent="0.25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 x14ac:dyDescent="0.25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 x14ac:dyDescent="0.25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 x14ac:dyDescent="0.25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 x14ac:dyDescent="0.25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 x14ac:dyDescent="0.25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 x14ac:dyDescent="0.25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 x14ac:dyDescent="0.25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 x14ac:dyDescent="0.25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 x14ac:dyDescent="0.25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 x14ac:dyDescent="0.25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 x14ac:dyDescent="0.25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 x14ac:dyDescent="0.25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 x14ac:dyDescent="0.25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 x14ac:dyDescent="0.25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 x14ac:dyDescent="0.25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 x14ac:dyDescent="0.25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 x14ac:dyDescent="0.25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 x14ac:dyDescent="0.25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 x14ac:dyDescent="0.25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 x14ac:dyDescent="0.25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 x14ac:dyDescent="0.25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 x14ac:dyDescent="0.25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 x14ac:dyDescent="0.25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 x14ac:dyDescent="0.25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 x14ac:dyDescent="0.25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 x14ac:dyDescent="0.25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 x14ac:dyDescent="0.25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 x14ac:dyDescent="0.25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 x14ac:dyDescent="0.25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 x14ac:dyDescent="0.25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 x14ac:dyDescent="0.25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 x14ac:dyDescent="0.25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 x14ac:dyDescent="0.25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 x14ac:dyDescent="0.25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 x14ac:dyDescent="0.25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 x14ac:dyDescent="0.25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 x14ac:dyDescent="0.25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 x14ac:dyDescent="0.25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 x14ac:dyDescent="0.25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 x14ac:dyDescent="0.25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 x14ac:dyDescent="0.25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 x14ac:dyDescent="0.25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 x14ac:dyDescent="0.25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 x14ac:dyDescent="0.25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 x14ac:dyDescent="0.25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 x14ac:dyDescent="0.25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 x14ac:dyDescent="0.25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 x14ac:dyDescent="0.25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 x14ac:dyDescent="0.25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 x14ac:dyDescent="0.25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 x14ac:dyDescent="0.25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 x14ac:dyDescent="0.25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 x14ac:dyDescent="0.25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 x14ac:dyDescent="0.25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 x14ac:dyDescent="0.25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 x14ac:dyDescent="0.25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 x14ac:dyDescent="0.25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 x14ac:dyDescent="0.25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 x14ac:dyDescent="0.25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 x14ac:dyDescent="0.25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 x14ac:dyDescent="0.25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 x14ac:dyDescent="0.25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 x14ac:dyDescent="0.25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 x14ac:dyDescent="0.25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 x14ac:dyDescent="0.25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 x14ac:dyDescent="0.25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 x14ac:dyDescent="0.25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 x14ac:dyDescent="0.25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 x14ac:dyDescent="0.25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 x14ac:dyDescent="0.25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 x14ac:dyDescent="0.25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 x14ac:dyDescent="0.25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 x14ac:dyDescent="0.25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 x14ac:dyDescent="0.25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 x14ac:dyDescent="0.25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 x14ac:dyDescent="0.25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 x14ac:dyDescent="0.25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 x14ac:dyDescent="0.25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 x14ac:dyDescent="0.25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 x14ac:dyDescent="0.25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 x14ac:dyDescent="0.25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 x14ac:dyDescent="0.25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 x14ac:dyDescent="0.25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 x14ac:dyDescent="0.25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 x14ac:dyDescent="0.25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 x14ac:dyDescent="0.25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 x14ac:dyDescent="0.25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 x14ac:dyDescent="0.25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 x14ac:dyDescent="0.25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 x14ac:dyDescent="0.25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 x14ac:dyDescent="0.25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 x14ac:dyDescent="0.25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 x14ac:dyDescent="0.25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 x14ac:dyDescent="0.25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 x14ac:dyDescent="0.25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 x14ac:dyDescent="0.25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 x14ac:dyDescent="0.25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 x14ac:dyDescent="0.25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 x14ac:dyDescent="0.25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 x14ac:dyDescent="0.25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 x14ac:dyDescent="0.25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 x14ac:dyDescent="0.25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 x14ac:dyDescent="0.25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 x14ac:dyDescent="0.25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 x14ac:dyDescent="0.25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 x14ac:dyDescent="0.25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 x14ac:dyDescent="0.25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 x14ac:dyDescent="0.25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 x14ac:dyDescent="0.25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 x14ac:dyDescent="0.25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 x14ac:dyDescent="0.25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 x14ac:dyDescent="0.25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 x14ac:dyDescent="0.25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 x14ac:dyDescent="0.25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 x14ac:dyDescent="0.25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 x14ac:dyDescent="0.25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 x14ac:dyDescent="0.25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 x14ac:dyDescent="0.25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 x14ac:dyDescent="0.25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 x14ac:dyDescent="0.25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 x14ac:dyDescent="0.25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 x14ac:dyDescent="0.25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 x14ac:dyDescent="0.25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 x14ac:dyDescent="0.25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 x14ac:dyDescent="0.25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 x14ac:dyDescent="0.25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 x14ac:dyDescent="0.25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 x14ac:dyDescent="0.25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 x14ac:dyDescent="0.25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 x14ac:dyDescent="0.25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 x14ac:dyDescent="0.25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 x14ac:dyDescent="0.25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 x14ac:dyDescent="0.25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 x14ac:dyDescent="0.25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 x14ac:dyDescent="0.25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 x14ac:dyDescent="0.25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 x14ac:dyDescent="0.25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 x14ac:dyDescent="0.25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 x14ac:dyDescent="0.25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 x14ac:dyDescent="0.25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 x14ac:dyDescent="0.25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 x14ac:dyDescent="0.25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 x14ac:dyDescent="0.25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 x14ac:dyDescent="0.25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 x14ac:dyDescent="0.25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 x14ac:dyDescent="0.25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 x14ac:dyDescent="0.25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 x14ac:dyDescent="0.25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 x14ac:dyDescent="0.25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 x14ac:dyDescent="0.25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 x14ac:dyDescent="0.25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 x14ac:dyDescent="0.25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 x14ac:dyDescent="0.25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 x14ac:dyDescent="0.25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 x14ac:dyDescent="0.25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 x14ac:dyDescent="0.25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 x14ac:dyDescent="0.25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 x14ac:dyDescent="0.25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 x14ac:dyDescent="0.25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 x14ac:dyDescent="0.25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 x14ac:dyDescent="0.25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 x14ac:dyDescent="0.25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 x14ac:dyDescent="0.25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 x14ac:dyDescent="0.25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 x14ac:dyDescent="0.25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 x14ac:dyDescent="0.25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 x14ac:dyDescent="0.25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 x14ac:dyDescent="0.25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 x14ac:dyDescent="0.25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 x14ac:dyDescent="0.25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 x14ac:dyDescent="0.25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 x14ac:dyDescent="0.25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 x14ac:dyDescent="0.25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 x14ac:dyDescent="0.25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 x14ac:dyDescent="0.25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 x14ac:dyDescent="0.25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 x14ac:dyDescent="0.25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 x14ac:dyDescent="0.25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 x14ac:dyDescent="0.25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 x14ac:dyDescent="0.25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 x14ac:dyDescent="0.25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 x14ac:dyDescent="0.25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 x14ac:dyDescent="0.25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 x14ac:dyDescent="0.25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 x14ac:dyDescent="0.25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 x14ac:dyDescent="0.25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 x14ac:dyDescent="0.25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 x14ac:dyDescent="0.25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 x14ac:dyDescent="0.25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 x14ac:dyDescent="0.25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 x14ac:dyDescent="0.25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 x14ac:dyDescent="0.25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 x14ac:dyDescent="0.25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 x14ac:dyDescent="0.25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 x14ac:dyDescent="0.25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 x14ac:dyDescent="0.25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 x14ac:dyDescent="0.25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 x14ac:dyDescent="0.25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 x14ac:dyDescent="0.25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 x14ac:dyDescent="0.25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 x14ac:dyDescent="0.25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 x14ac:dyDescent="0.25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 x14ac:dyDescent="0.25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 x14ac:dyDescent="0.25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 x14ac:dyDescent="0.25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 x14ac:dyDescent="0.25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 x14ac:dyDescent="0.25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 x14ac:dyDescent="0.25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 x14ac:dyDescent="0.25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 x14ac:dyDescent="0.25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 x14ac:dyDescent="0.25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 x14ac:dyDescent="0.25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 x14ac:dyDescent="0.25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 x14ac:dyDescent="0.25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 x14ac:dyDescent="0.25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 x14ac:dyDescent="0.25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 x14ac:dyDescent="0.25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 x14ac:dyDescent="0.25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 x14ac:dyDescent="0.25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 x14ac:dyDescent="0.25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 x14ac:dyDescent="0.25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 x14ac:dyDescent="0.25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 x14ac:dyDescent="0.25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 x14ac:dyDescent="0.25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 x14ac:dyDescent="0.25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 x14ac:dyDescent="0.25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 x14ac:dyDescent="0.25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 x14ac:dyDescent="0.25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 x14ac:dyDescent="0.25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 x14ac:dyDescent="0.25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 x14ac:dyDescent="0.25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 x14ac:dyDescent="0.25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 x14ac:dyDescent="0.25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 x14ac:dyDescent="0.25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 x14ac:dyDescent="0.25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 x14ac:dyDescent="0.25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 x14ac:dyDescent="0.25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 x14ac:dyDescent="0.25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 x14ac:dyDescent="0.25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 x14ac:dyDescent="0.25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 x14ac:dyDescent="0.25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 x14ac:dyDescent="0.25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 x14ac:dyDescent="0.25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 x14ac:dyDescent="0.25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 x14ac:dyDescent="0.25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 x14ac:dyDescent="0.25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 x14ac:dyDescent="0.25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 x14ac:dyDescent="0.25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 x14ac:dyDescent="0.25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 x14ac:dyDescent="0.25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 x14ac:dyDescent="0.25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 x14ac:dyDescent="0.25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 x14ac:dyDescent="0.25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 x14ac:dyDescent="0.25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 x14ac:dyDescent="0.25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 x14ac:dyDescent="0.25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 x14ac:dyDescent="0.25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 x14ac:dyDescent="0.25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 x14ac:dyDescent="0.25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 x14ac:dyDescent="0.25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 x14ac:dyDescent="0.25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 x14ac:dyDescent="0.25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 x14ac:dyDescent="0.25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 x14ac:dyDescent="0.25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 x14ac:dyDescent="0.25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 x14ac:dyDescent="0.25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 x14ac:dyDescent="0.25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 x14ac:dyDescent="0.25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 x14ac:dyDescent="0.25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 x14ac:dyDescent="0.25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 x14ac:dyDescent="0.25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 x14ac:dyDescent="0.25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 x14ac:dyDescent="0.25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 x14ac:dyDescent="0.25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 x14ac:dyDescent="0.25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 x14ac:dyDescent="0.25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 x14ac:dyDescent="0.25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 x14ac:dyDescent="0.25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 x14ac:dyDescent="0.25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 x14ac:dyDescent="0.25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 x14ac:dyDescent="0.25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 x14ac:dyDescent="0.25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 x14ac:dyDescent="0.25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 x14ac:dyDescent="0.25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 x14ac:dyDescent="0.25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 x14ac:dyDescent="0.25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 x14ac:dyDescent="0.25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 x14ac:dyDescent="0.25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 x14ac:dyDescent="0.25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 x14ac:dyDescent="0.25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 x14ac:dyDescent="0.25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 x14ac:dyDescent="0.25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 x14ac:dyDescent="0.25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 x14ac:dyDescent="0.25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 x14ac:dyDescent="0.25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 x14ac:dyDescent="0.25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 x14ac:dyDescent="0.25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 x14ac:dyDescent="0.25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 x14ac:dyDescent="0.25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 x14ac:dyDescent="0.25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 x14ac:dyDescent="0.25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 x14ac:dyDescent="0.25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 x14ac:dyDescent="0.25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 x14ac:dyDescent="0.25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 x14ac:dyDescent="0.25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 x14ac:dyDescent="0.25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 x14ac:dyDescent="0.25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 x14ac:dyDescent="0.25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 x14ac:dyDescent="0.25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 x14ac:dyDescent="0.25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 x14ac:dyDescent="0.25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 x14ac:dyDescent="0.25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 x14ac:dyDescent="0.25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 x14ac:dyDescent="0.25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 x14ac:dyDescent="0.25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 x14ac:dyDescent="0.25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 x14ac:dyDescent="0.25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 x14ac:dyDescent="0.25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 x14ac:dyDescent="0.25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 x14ac:dyDescent="0.25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 x14ac:dyDescent="0.25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 x14ac:dyDescent="0.25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 x14ac:dyDescent="0.25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 x14ac:dyDescent="0.25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 x14ac:dyDescent="0.25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 x14ac:dyDescent="0.25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 x14ac:dyDescent="0.25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 x14ac:dyDescent="0.25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 x14ac:dyDescent="0.25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 x14ac:dyDescent="0.25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 x14ac:dyDescent="0.25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 x14ac:dyDescent="0.25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 x14ac:dyDescent="0.25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 x14ac:dyDescent="0.25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 x14ac:dyDescent="0.25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 x14ac:dyDescent="0.25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 x14ac:dyDescent="0.25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 x14ac:dyDescent="0.25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 x14ac:dyDescent="0.25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 x14ac:dyDescent="0.25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 x14ac:dyDescent="0.25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 x14ac:dyDescent="0.25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 x14ac:dyDescent="0.25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 x14ac:dyDescent="0.25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 x14ac:dyDescent="0.25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 x14ac:dyDescent="0.25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 x14ac:dyDescent="0.25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 x14ac:dyDescent="0.25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 x14ac:dyDescent="0.25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 x14ac:dyDescent="0.25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 x14ac:dyDescent="0.25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 x14ac:dyDescent="0.25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 x14ac:dyDescent="0.25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 x14ac:dyDescent="0.25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 x14ac:dyDescent="0.25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 x14ac:dyDescent="0.25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 x14ac:dyDescent="0.25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 x14ac:dyDescent="0.25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 x14ac:dyDescent="0.25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 x14ac:dyDescent="0.25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 x14ac:dyDescent="0.25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 x14ac:dyDescent="0.25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 x14ac:dyDescent="0.25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 x14ac:dyDescent="0.25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 x14ac:dyDescent="0.25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 x14ac:dyDescent="0.25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 x14ac:dyDescent="0.25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 x14ac:dyDescent="0.25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 x14ac:dyDescent="0.25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 x14ac:dyDescent="0.25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 x14ac:dyDescent="0.25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 x14ac:dyDescent="0.25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 x14ac:dyDescent="0.25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 x14ac:dyDescent="0.25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 x14ac:dyDescent="0.25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 x14ac:dyDescent="0.25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 x14ac:dyDescent="0.25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 x14ac:dyDescent="0.25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 x14ac:dyDescent="0.25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 x14ac:dyDescent="0.25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 x14ac:dyDescent="0.25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 x14ac:dyDescent="0.25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 x14ac:dyDescent="0.25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 x14ac:dyDescent="0.25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 x14ac:dyDescent="0.25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 x14ac:dyDescent="0.25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 x14ac:dyDescent="0.25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 x14ac:dyDescent="0.25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 x14ac:dyDescent="0.25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 x14ac:dyDescent="0.25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 x14ac:dyDescent="0.25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 x14ac:dyDescent="0.25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 x14ac:dyDescent="0.25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 x14ac:dyDescent="0.25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 x14ac:dyDescent="0.25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 x14ac:dyDescent="0.25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 x14ac:dyDescent="0.25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 x14ac:dyDescent="0.25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 x14ac:dyDescent="0.25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 x14ac:dyDescent="0.25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 x14ac:dyDescent="0.25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 x14ac:dyDescent="0.25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 x14ac:dyDescent="0.25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 x14ac:dyDescent="0.25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 x14ac:dyDescent="0.25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 x14ac:dyDescent="0.25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 x14ac:dyDescent="0.25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 x14ac:dyDescent="0.25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 x14ac:dyDescent="0.25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 x14ac:dyDescent="0.25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 x14ac:dyDescent="0.25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 x14ac:dyDescent="0.25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 x14ac:dyDescent="0.25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 x14ac:dyDescent="0.25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 x14ac:dyDescent="0.25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 x14ac:dyDescent="0.25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 x14ac:dyDescent="0.25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 x14ac:dyDescent="0.25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 x14ac:dyDescent="0.25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 x14ac:dyDescent="0.25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 x14ac:dyDescent="0.25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 x14ac:dyDescent="0.25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 x14ac:dyDescent="0.25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 x14ac:dyDescent="0.25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 x14ac:dyDescent="0.25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 x14ac:dyDescent="0.25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 x14ac:dyDescent="0.25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 x14ac:dyDescent="0.25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 x14ac:dyDescent="0.25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 x14ac:dyDescent="0.25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 x14ac:dyDescent="0.25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 x14ac:dyDescent="0.25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 x14ac:dyDescent="0.25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 x14ac:dyDescent="0.25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 x14ac:dyDescent="0.25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 x14ac:dyDescent="0.25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 x14ac:dyDescent="0.25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 x14ac:dyDescent="0.25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 x14ac:dyDescent="0.25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 x14ac:dyDescent="0.25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 x14ac:dyDescent="0.25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 x14ac:dyDescent="0.25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 x14ac:dyDescent="0.25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 x14ac:dyDescent="0.25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 x14ac:dyDescent="0.25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 x14ac:dyDescent="0.25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 x14ac:dyDescent="0.25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 x14ac:dyDescent="0.25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 x14ac:dyDescent="0.25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 x14ac:dyDescent="0.25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 x14ac:dyDescent="0.25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 x14ac:dyDescent="0.25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 x14ac:dyDescent="0.25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 x14ac:dyDescent="0.25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 x14ac:dyDescent="0.25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 x14ac:dyDescent="0.25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 x14ac:dyDescent="0.25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 x14ac:dyDescent="0.25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 x14ac:dyDescent="0.25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 x14ac:dyDescent="0.25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 x14ac:dyDescent="0.25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 x14ac:dyDescent="0.25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 x14ac:dyDescent="0.25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 x14ac:dyDescent="0.25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 x14ac:dyDescent="0.25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 x14ac:dyDescent="0.25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 x14ac:dyDescent="0.25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 x14ac:dyDescent="0.25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 x14ac:dyDescent="0.25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 x14ac:dyDescent="0.25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 x14ac:dyDescent="0.25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 x14ac:dyDescent="0.25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 x14ac:dyDescent="0.25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 x14ac:dyDescent="0.25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 x14ac:dyDescent="0.25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 x14ac:dyDescent="0.25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 x14ac:dyDescent="0.25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 x14ac:dyDescent="0.25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 x14ac:dyDescent="0.25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 x14ac:dyDescent="0.25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 x14ac:dyDescent="0.25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 x14ac:dyDescent="0.25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 x14ac:dyDescent="0.25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 x14ac:dyDescent="0.25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 x14ac:dyDescent="0.25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 x14ac:dyDescent="0.25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 x14ac:dyDescent="0.25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 x14ac:dyDescent="0.25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 x14ac:dyDescent="0.25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 x14ac:dyDescent="0.25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 x14ac:dyDescent="0.25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 x14ac:dyDescent="0.25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 x14ac:dyDescent="0.25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 x14ac:dyDescent="0.25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 x14ac:dyDescent="0.25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 x14ac:dyDescent="0.25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 x14ac:dyDescent="0.25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 x14ac:dyDescent="0.25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 x14ac:dyDescent="0.25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 x14ac:dyDescent="0.25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 x14ac:dyDescent="0.25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 x14ac:dyDescent="0.25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 x14ac:dyDescent="0.25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 x14ac:dyDescent="0.25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 x14ac:dyDescent="0.25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 x14ac:dyDescent="0.25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 x14ac:dyDescent="0.25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 x14ac:dyDescent="0.25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 x14ac:dyDescent="0.25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 x14ac:dyDescent="0.25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 x14ac:dyDescent="0.25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 x14ac:dyDescent="0.25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 x14ac:dyDescent="0.25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 x14ac:dyDescent="0.25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 x14ac:dyDescent="0.25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 x14ac:dyDescent="0.25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 x14ac:dyDescent="0.25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 x14ac:dyDescent="0.25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 x14ac:dyDescent="0.25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 x14ac:dyDescent="0.25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 x14ac:dyDescent="0.25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 x14ac:dyDescent="0.25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 x14ac:dyDescent="0.25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 x14ac:dyDescent="0.25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 x14ac:dyDescent="0.25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 x14ac:dyDescent="0.25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 x14ac:dyDescent="0.25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 x14ac:dyDescent="0.25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 x14ac:dyDescent="0.25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 x14ac:dyDescent="0.25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 x14ac:dyDescent="0.25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 x14ac:dyDescent="0.25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 x14ac:dyDescent="0.25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 x14ac:dyDescent="0.25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 x14ac:dyDescent="0.25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 x14ac:dyDescent="0.25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 x14ac:dyDescent="0.25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 x14ac:dyDescent="0.25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 x14ac:dyDescent="0.25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 x14ac:dyDescent="0.25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 x14ac:dyDescent="0.25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 x14ac:dyDescent="0.25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 x14ac:dyDescent="0.25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 x14ac:dyDescent="0.25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 x14ac:dyDescent="0.25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 x14ac:dyDescent="0.25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 x14ac:dyDescent="0.25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 x14ac:dyDescent="0.25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 x14ac:dyDescent="0.25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 x14ac:dyDescent="0.25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 x14ac:dyDescent="0.25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 x14ac:dyDescent="0.25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 x14ac:dyDescent="0.25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 x14ac:dyDescent="0.25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 x14ac:dyDescent="0.25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 x14ac:dyDescent="0.25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 x14ac:dyDescent="0.25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 x14ac:dyDescent="0.25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 x14ac:dyDescent="0.25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 x14ac:dyDescent="0.25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 x14ac:dyDescent="0.25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 x14ac:dyDescent="0.25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 x14ac:dyDescent="0.25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 x14ac:dyDescent="0.25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 x14ac:dyDescent="0.25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 x14ac:dyDescent="0.25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 x14ac:dyDescent="0.25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 x14ac:dyDescent="0.25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 x14ac:dyDescent="0.25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 x14ac:dyDescent="0.25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 x14ac:dyDescent="0.25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 x14ac:dyDescent="0.25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 x14ac:dyDescent="0.25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 x14ac:dyDescent="0.25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 x14ac:dyDescent="0.25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 x14ac:dyDescent="0.25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 x14ac:dyDescent="0.25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 x14ac:dyDescent="0.25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 x14ac:dyDescent="0.25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 x14ac:dyDescent="0.25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 x14ac:dyDescent="0.25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 x14ac:dyDescent="0.25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 x14ac:dyDescent="0.25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 x14ac:dyDescent="0.25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 x14ac:dyDescent="0.25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 x14ac:dyDescent="0.25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 x14ac:dyDescent="0.25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 x14ac:dyDescent="0.25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 x14ac:dyDescent="0.25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 x14ac:dyDescent="0.25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 x14ac:dyDescent="0.25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 x14ac:dyDescent="0.25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 x14ac:dyDescent="0.25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 x14ac:dyDescent="0.25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 x14ac:dyDescent="0.25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 x14ac:dyDescent="0.25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 x14ac:dyDescent="0.25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 x14ac:dyDescent="0.25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 x14ac:dyDescent="0.25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 x14ac:dyDescent="0.25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 x14ac:dyDescent="0.25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 x14ac:dyDescent="0.25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 x14ac:dyDescent="0.25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 x14ac:dyDescent="0.25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 x14ac:dyDescent="0.25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 x14ac:dyDescent="0.25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 x14ac:dyDescent="0.25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 x14ac:dyDescent="0.25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 x14ac:dyDescent="0.25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 x14ac:dyDescent="0.25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 x14ac:dyDescent="0.25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 x14ac:dyDescent="0.25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 x14ac:dyDescent="0.25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 x14ac:dyDescent="0.25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 x14ac:dyDescent="0.25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 x14ac:dyDescent="0.25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 x14ac:dyDescent="0.25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 x14ac:dyDescent="0.25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 x14ac:dyDescent="0.25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 x14ac:dyDescent="0.25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 x14ac:dyDescent="0.25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 x14ac:dyDescent="0.25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 x14ac:dyDescent="0.25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 x14ac:dyDescent="0.25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 x14ac:dyDescent="0.25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 x14ac:dyDescent="0.25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 x14ac:dyDescent="0.25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 x14ac:dyDescent="0.25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 x14ac:dyDescent="0.25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 x14ac:dyDescent="0.25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 x14ac:dyDescent="0.25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 x14ac:dyDescent="0.25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 x14ac:dyDescent="0.25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 x14ac:dyDescent="0.25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 x14ac:dyDescent="0.25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 x14ac:dyDescent="0.25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 x14ac:dyDescent="0.25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 x14ac:dyDescent="0.25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 x14ac:dyDescent="0.25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 x14ac:dyDescent="0.25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 x14ac:dyDescent="0.25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 x14ac:dyDescent="0.25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 x14ac:dyDescent="0.25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 x14ac:dyDescent="0.25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 x14ac:dyDescent="0.25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 x14ac:dyDescent="0.25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 x14ac:dyDescent="0.25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 x14ac:dyDescent="0.25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 x14ac:dyDescent="0.25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 x14ac:dyDescent="0.25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 x14ac:dyDescent="0.25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 x14ac:dyDescent="0.25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 x14ac:dyDescent="0.25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 x14ac:dyDescent="0.25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 x14ac:dyDescent="0.25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 x14ac:dyDescent="0.25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 x14ac:dyDescent="0.25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 x14ac:dyDescent="0.25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 x14ac:dyDescent="0.25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 x14ac:dyDescent="0.25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 x14ac:dyDescent="0.25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 x14ac:dyDescent="0.25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 x14ac:dyDescent="0.25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 x14ac:dyDescent="0.25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 x14ac:dyDescent="0.25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 x14ac:dyDescent="0.25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 x14ac:dyDescent="0.25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 x14ac:dyDescent="0.25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 x14ac:dyDescent="0.25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 x14ac:dyDescent="0.25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 x14ac:dyDescent="0.25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 x14ac:dyDescent="0.25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 x14ac:dyDescent="0.25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 x14ac:dyDescent="0.25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 x14ac:dyDescent="0.25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 x14ac:dyDescent="0.25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 x14ac:dyDescent="0.25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 x14ac:dyDescent="0.25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 x14ac:dyDescent="0.25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 x14ac:dyDescent="0.25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 x14ac:dyDescent="0.25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 x14ac:dyDescent="0.25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 x14ac:dyDescent="0.25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 x14ac:dyDescent="0.25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 x14ac:dyDescent="0.25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 x14ac:dyDescent="0.25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 x14ac:dyDescent="0.25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 x14ac:dyDescent="0.25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 x14ac:dyDescent="0.25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 x14ac:dyDescent="0.25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 x14ac:dyDescent="0.25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 x14ac:dyDescent="0.25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 x14ac:dyDescent="0.25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 x14ac:dyDescent="0.25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 x14ac:dyDescent="0.25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 x14ac:dyDescent="0.25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 x14ac:dyDescent="0.25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 x14ac:dyDescent="0.25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 x14ac:dyDescent="0.25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 x14ac:dyDescent="0.25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 x14ac:dyDescent="0.25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 x14ac:dyDescent="0.25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 x14ac:dyDescent="0.25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 x14ac:dyDescent="0.25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 x14ac:dyDescent="0.25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 x14ac:dyDescent="0.25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 x14ac:dyDescent="0.25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 x14ac:dyDescent="0.25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 x14ac:dyDescent="0.25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 x14ac:dyDescent="0.25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 x14ac:dyDescent="0.25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 x14ac:dyDescent="0.25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 x14ac:dyDescent="0.25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 x14ac:dyDescent="0.25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 x14ac:dyDescent="0.25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 x14ac:dyDescent="0.25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 x14ac:dyDescent="0.25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 x14ac:dyDescent="0.25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 x14ac:dyDescent="0.25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 x14ac:dyDescent="0.25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 x14ac:dyDescent="0.25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 x14ac:dyDescent="0.25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 x14ac:dyDescent="0.25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 x14ac:dyDescent="0.25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 x14ac:dyDescent="0.25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 x14ac:dyDescent="0.25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 x14ac:dyDescent="0.25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 x14ac:dyDescent="0.25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 x14ac:dyDescent="0.25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 x14ac:dyDescent="0.25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 x14ac:dyDescent="0.25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 x14ac:dyDescent="0.25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 x14ac:dyDescent="0.25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 x14ac:dyDescent="0.25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 x14ac:dyDescent="0.25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 x14ac:dyDescent="0.25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 x14ac:dyDescent="0.25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 x14ac:dyDescent="0.25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 x14ac:dyDescent="0.25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 x14ac:dyDescent="0.25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 x14ac:dyDescent="0.25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 x14ac:dyDescent="0.25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 x14ac:dyDescent="0.25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 x14ac:dyDescent="0.25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 x14ac:dyDescent="0.25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 x14ac:dyDescent="0.25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 x14ac:dyDescent="0.25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 x14ac:dyDescent="0.25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 x14ac:dyDescent="0.25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 x14ac:dyDescent="0.25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 x14ac:dyDescent="0.25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 x14ac:dyDescent="0.25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 x14ac:dyDescent="0.25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 x14ac:dyDescent="0.25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 x14ac:dyDescent="0.25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 x14ac:dyDescent="0.25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 x14ac:dyDescent="0.25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 x14ac:dyDescent="0.25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 x14ac:dyDescent="0.25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 x14ac:dyDescent="0.25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 x14ac:dyDescent="0.25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 x14ac:dyDescent="0.25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 x14ac:dyDescent="0.25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 x14ac:dyDescent="0.25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 x14ac:dyDescent="0.25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 x14ac:dyDescent="0.25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 x14ac:dyDescent="0.25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 x14ac:dyDescent="0.25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 x14ac:dyDescent="0.25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 x14ac:dyDescent="0.25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 x14ac:dyDescent="0.25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 x14ac:dyDescent="0.25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 x14ac:dyDescent="0.25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 x14ac:dyDescent="0.25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 x14ac:dyDescent="0.25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 x14ac:dyDescent="0.25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 x14ac:dyDescent="0.25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 x14ac:dyDescent="0.25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 x14ac:dyDescent="0.25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 x14ac:dyDescent="0.25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 x14ac:dyDescent="0.25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 x14ac:dyDescent="0.25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 x14ac:dyDescent="0.25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 x14ac:dyDescent="0.25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 x14ac:dyDescent="0.25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 x14ac:dyDescent="0.25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 x14ac:dyDescent="0.25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 x14ac:dyDescent="0.25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 x14ac:dyDescent="0.25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 x14ac:dyDescent="0.25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 x14ac:dyDescent="0.25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 x14ac:dyDescent="0.25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 x14ac:dyDescent="0.25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 x14ac:dyDescent="0.25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 x14ac:dyDescent="0.25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 x14ac:dyDescent="0.25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 x14ac:dyDescent="0.25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 x14ac:dyDescent="0.25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 x14ac:dyDescent="0.25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 x14ac:dyDescent="0.25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 x14ac:dyDescent="0.25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 x14ac:dyDescent="0.25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 x14ac:dyDescent="0.25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 x14ac:dyDescent="0.25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 x14ac:dyDescent="0.25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 x14ac:dyDescent="0.25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 x14ac:dyDescent="0.25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 x14ac:dyDescent="0.25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 x14ac:dyDescent="0.25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 x14ac:dyDescent="0.25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 x14ac:dyDescent="0.25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 x14ac:dyDescent="0.25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 x14ac:dyDescent="0.25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 x14ac:dyDescent="0.25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 x14ac:dyDescent="0.25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 x14ac:dyDescent="0.25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 x14ac:dyDescent="0.25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 x14ac:dyDescent="0.25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 x14ac:dyDescent="0.25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 x14ac:dyDescent="0.25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 x14ac:dyDescent="0.25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 x14ac:dyDescent="0.25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 x14ac:dyDescent="0.25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 x14ac:dyDescent="0.25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 x14ac:dyDescent="0.25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 x14ac:dyDescent="0.25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 x14ac:dyDescent="0.25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 x14ac:dyDescent="0.25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 x14ac:dyDescent="0.25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 x14ac:dyDescent="0.25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 x14ac:dyDescent="0.25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 x14ac:dyDescent="0.25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 x14ac:dyDescent="0.25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 x14ac:dyDescent="0.25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 x14ac:dyDescent="0.25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 x14ac:dyDescent="0.25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 x14ac:dyDescent="0.25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 x14ac:dyDescent="0.25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 x14ac:dyDescent="0.25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 x14ac:dyDescent="0.25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 x14ac:dyDescent="0.25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 x14ac:dyDescent="0.25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 x14ac:dyDescent="0.25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 x14ac:dyDescent="0.25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 x14ac:dyDescent="0.25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 x14ac:dyDescent="0.25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 x14ac:dyDescent="0.25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 x14ac:dyDescent="0.25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 x14ac:dyDescent="0.25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 x14ac:dyDescent="0.25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 x14ac:dyDescent="0.25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 x14ac:dyDescent="0.25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 x14ac:dyDescent="0.25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 x14ac:dyDescent="0.25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 x14ac:dyDescent="0.25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 x14ac:dyDescent="0.25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 x14ac:dyDescent="0.25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 x14ac:dyDescent="0.25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 x14ac:dyDescent="0.25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 x14ac:dyDescent="0.25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 x14ac:dyDescent="0.25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 x14ac:dyDescent="0.25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 x14ac:dyDescent="0.25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 x14ac:dyDescent="0.25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 x14ac:dyDescent="0.25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 x14ac:dyDescent="0.25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 x14ac:dyDescent="0.25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 x14ac:dyDescent="0.25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 x14ac:dyDescent="0.25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 x14ac:dyDescent="0.25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 x14ac:dyDescent="0.25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 x14ac:dyDescent="0.25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 x14ac:dyDescent="0.25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 x14ac:dyDescent="0.25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 x14ac:dyDescent="0.25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 x14ac:dyDescent="0.25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 x14ac:dyDescent="0.25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 x14ac:dyDescent="0.25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 x14ac:dyDescent="0.25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 x14ac:dyDescent="0.25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 x14ac:dyDescent="0.25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 x14ac:dyDescent="0.25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 x14ac:dyDescent="0.25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 x14ac:dyDescent="0.25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 x14ac:dyDescent="0.25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 x14ac:dyDescent="0.25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 x14ac:dyDescent="0.25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 x14ac:dyDescent="0.25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 x14ac:dyDescent="0.25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 x14ac:dyDescent="0.25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 x14ac:dyDescent="0.25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 x14ac:dyDescent="0.25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 x14ac:dyDescent="0.25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 x14ac:dyDescent="0.25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 x14ac:dyDescent="0.25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 x14ac:dyDescent="0.25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 x14ac:dyDescent="0.25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 x14ac:dyDescent="0.25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 x14ac:dyDescent="0.25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 x14ac:dyDescent="0.25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 x14ac:dyDescent="0.25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 x14ac:dyDescent="0.25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 x14ac:dyDescent="0.25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 x14ac:dyDescent="0.25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 x14ac:dyDescent="0.25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 x14ac:dyDescent="0.25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 x14ac:dyDescent="0.25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 x14ac:dyDescent="0.25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 x14ac:dyDescent="0.25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 x14ac:dyDescent="0.25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 x14ac:dyDescent="0.25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 x14ac:dyDescent="0.25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 x14ac:dyDescent="0.25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 x14ac:dyDescent="0.25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 x14ac:dyDescent="0.25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 x14ac:dyDescent="0.25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 x14ac:dyDescent="0.25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 x14ac:dyDescent="0.25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 x14ac:dyDescent="0.25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 x14ac:dyDescent="0.25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 x14ac:dyDescent="0.25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 x14ac:dyDescent="0.25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 x14ac:dyDescent="0.25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 x14ac:dyDescent="0.25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 x14ac:dyDescent="0.25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 x14ac:dyDescent="0.25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 x14ac:dyDescent="0.25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 x14ac:dyDescent="0.25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 x14ac:dyDescent="0.25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 x14ac:dyDescent="0.25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 x14ac:dyDescent="0.25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 x14ac:dyDescent="0.25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 x14ac:dyDescent="0.25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 x14ac:dyDescent="0.25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 x14ac:dyDescent="0.25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 x14ac:dyDescent="0.25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 x14ac:dyDescent="0.25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 x14ac:dyDescent="0.25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 x14ac:dyDescent="0.25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 x14ac:dyDescent="0.25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 x14ac:dyDescent="0.25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 x14ac:dyDescent="0.25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 x14ac:dyDescent="0.25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 x14ac:dyDescent="0.25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 x14ac:dyDescent="0.25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 x14ac:dyDescent="0.25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 x14ac:dyDescent="0.25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 x14ac:dyDescent="0.25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 x14ac:dyDescent="0.25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 x14ac:dyDescent="0.25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 x14ac:dyDescent="0.25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 x14ac:dyDescent="0.25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 x14ac:dyDescent="0.25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 x14ac:dyDescent="0.25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 x14ac:dyDescent="0.25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 x14ac:dyDescent="0.25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 x14ac:dyDescent="0.25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 x14ac:dyDescent="0.25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 x14ac:dyDescent="0.25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 x14ac:dyDescent="0.25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 x14ac:dyDescent="0.25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 x14ac:dyDescent="0.25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 x14ac:dyDescent="0.25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 x14ac:dyDescent="0.25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 x14ac:dyDescent="0.25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 x14ac:dyDescent="0.25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 x14ac:dyDescent="0.25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 x14ac:dyDescent="0.25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 x14ac:dyDescent="0.25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 x14ac:dyDescent="0.25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 x14ac:dyDescent="0.25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 x14ac:dyDescent="0.25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 x14ac:dyDescent="0.25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 x14ac:dyDescent="0.25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 x14ac:dyDescent="0.25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 x14ac:dyDescent="0.25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 x14ac:dyDescent="0.25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 x14ac:dyDescent="0.25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 x14ac:dyDescent="0.25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 x14ac:dyDescent="0.25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 x14ac:dyDescent="0.25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 x14ac:dyDescent="0.25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 x14ac:dyDescent="0.25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 x14ac:dyDescent="0.25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 x14ac:dyDescent="0.25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 x14ac:dyDescent="0.25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 x14ac:dyDescent="0.25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 x14ac:dyDescent="0.25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 x14ac:dyDescent="0.25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 x14ac:dyDescent="0.25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 x14ac:dyDescent="0.25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 x14ac:dyDescent="0.25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 x14ac:dyDescent="0.25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 x14ac:dyDescent="0.25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 x14ac:dyDescent="0.25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 x14ac:dyDescent="0.25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 x14ac:dyDescent="0.25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 x14ac:dyDescent="0.25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 x14ac:dyDescent="0.25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 x14ac:dyDescent="0.25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 x14ac:dyDescent="0.25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 x14ac:dyDescent="0.25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 x14ac:dyDescent="0.25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 x14ac:dyDescent="0.25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 x14ac:dyDescent="0.25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 x14ac:dyDescent="0.25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 x14ac:dyDescent="0.25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 x14ac:dyDescent="0.25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 x14ac:dyDescent="0.25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 x14ac:dyDescent="0.25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 x14ac:dyDescent="0.25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 x14ac:dyDescent="0.25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 x14ac:dyDescent="0.25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 x14ac:dyDescent="0.25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 x14ac:dyDescent="0.25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 x14ac:dyDescent="0.25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 x14ac:dyDescent="0.25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 x14ac:dyDescent="0.25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 x14ac:dyDescent="0.25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 x14ac:dyDescent="0.25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 x14ac:dyDescent="0.25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 x14ac:dyDescent="0.25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 x14ac:dyDescent="0.25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 x14ac:dyDescent="0.25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 x14ac:dyDescent="0.25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 x14ac:dyDescent="0.25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 x14ac:dyDescent="0.25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 x14ac:dyDescent="0.25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 x14ac:dyDescent="0.25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 x14ac:dyDescent="0.25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 x14ac:dyDescent="0.25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 x14ac:dyDescent="0.25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 x14ac:dyDescent="0.25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 x14ac:dyDescent="0.25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 x14ac:dyDescent="0.25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 x14ac:dyDescent="0.25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 x14ac:dyDescent="0.25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 x14ac:dyDescent="0.25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 x14ac:dyDescent="0.25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 x14ac:dyDescent="0.25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 x14ac:dyDescent="0.25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 x14ac:dyDescent="0.25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 x14ac:dyDescent="0.25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 x14ac:dyDescent="0.25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 x14ac:dyDescent="0.25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 x14ac:dyDescent="0.25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 x14ac:dyDescent="0.25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 x14ac:dyDescent="0.25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 x14ac:dyDescent="0.25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 x14ac:dyDescent="0.25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 x14ac:dyDescent="0.25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 x14ac:dyDescent="0.25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 x14ac:dyDescent="0.25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 x14ac:dyDescent="0.25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 x14ac:dyDescent="0.25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 x14ac:dyDescent="0.25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 x14ac:dyDescent="0.25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 x14ac:dyDescent="0.25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 x14ac:dyDescent="0.25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 x14ac:dyDescent="0.25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 x14ac:dyDescent="0.25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 x14ac:dyDescent="0.25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 x14ac:dyDescent="0.25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 x14ac:dyDescent="0.25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 x14ac:dyDescent="0.25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 x14ac:dyDescent="0.25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 x14ac:dyDescent="0.25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 x14ac:dyDescent="0.25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 x14ac:dyDescent="0.25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 x14ac:dyDescent="0.25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 x14ac:dyDescent="0.25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 x14ac:dyDescent="0.25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 x14ac:dyDescent="0.25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 x14ac:dyDescent="0.25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 x14ac:dyDescent="0.25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 x14ac:dyDescent="0.25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 x14ac:dyDescent="0.25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 x14ac:dyDescent="0.25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 x14ac:dyDescent="0.25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 x14ac:dyDescent="0.25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 x14ac:dyDescent="0.25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 x14ac:dyDescent="0.25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 x14ac:dyDescent="0.25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 x14ac:dyDescent="0.25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 x14ac:dyDescent="0.25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 x14ac:dyDescent="0.25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 x14ac:dyDescent="0.25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 x14ac:dyDescent="0.25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 x14ac:dyDescent="0.25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 x14ac:dyDescent="0.25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 x14ac:dyDescent="0.25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 x14ac:dyDescent="0.25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 x14ac:dyDescent="0.25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 x14ac:dyDescent="0.25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 x14ac:dyDescent="0.25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 x14ac:dyDescent="0.25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 x14ac:dyDescent="0.25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 x14ac:dyDescent="0.25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 x14ac:dyDescent="0.25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 x14ac:dyDescent="0.25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 x14ac:dyDescent="0.25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 x14ac:dyDescent="0.25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 x14ac:dyDescent="0.25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 x14ac:dyDescent="0.25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 x14ac:dyDescent="0.25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 x14ac:dyDescent="0.25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 x14ac:dyDescent="0.25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 x14ac:dyDescent="0.25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 x14ac:dyDescent="0.25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 x14ac:dyDescent="0.25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 x14ac:dyDescent="0.25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 x14ac:dyDescent="0.25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 x14ac:dyDescent="0.25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 x14ac:dyDescent="0.25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 x14ac:dyDescent="0.25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 x14ac:dyDescent="0.25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 x14ac:dyDescent="0.25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 x14ac:dyDescent="0.25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 x14ac:dyDescent="0.25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 x14ac:dyDescent="0.25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 x14ac:dyDescent="0.25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 x14ac:dyDescent="0.25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 x14ac:dyDescent="0.25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 x14ac:dyDescent="0.25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 x14ac:dyDescent="0.25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 x14ac:dyDescent="0.25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 x14ac:dyDescent="0.25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 x14ac:dyDescent="0.25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 x14ac:dyDescent="0.25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 x14ac:dyDescent="0.25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 x14ac:dyDescent="0.25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 x14ac:dyDescent="0.25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 x14ac:dyDescent="0.25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 x14ac:dyDescent="0.25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 x14ac:dyDescent="0.25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 x14ac:dyDescent="0.25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 x14ac:dyDescent="0.25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 x14ac:dyDescent="0.25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 x14ac:dyDescent="0.25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 x14ac:dyDescent="0.25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 x14ac:dyDescent="0.25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 x14ac:dyDescent="0.25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 x14ac:dyDescent="0.25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 x14ac:dyDescent="0.25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 x14ac:dyDescent="0.25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 x14ac:dyDescent="0.25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 x14ac:dyDescent="0.25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 x14ac:dyDescent="0.25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 x14ac:dyDescent="0.25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 x14ac:dyDescent="0.25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 x14ac:dyDescent="0.25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 x14ac:dyDescent="0.25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 x14ac:dyDescent="0.25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 x14ac:dyDescent="0.25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 x14ac:dyDescent="0.25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 x14ac:dyDescent="0.25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 x14ac:dyDescent="0.25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 x14ac:dyDescent="0.25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 x14ac:dyDescent="0.25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 x14ac:dyDescent="0.25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 x14ac:dyDescent="0.25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 x14ac:dyDescent="0.25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 x14ac:dyDescent="0.25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 x14ac:dyDescent="0.25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 x14ac:dyDescent="0.25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 x14ac:dyDescent="0.25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 x14ac:dyDescent="0.25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 x14ac:dyDescent="0.25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 x14ac:dyDescent="0.25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 x14ac:dyDescent="0.25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 x14ac:dyDescent="0.25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 x14ac:dyDescent="0.25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 x14ac:dyDescent="0.25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 x14ac:dyDescent="0.25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 x14ac:dyDescent="0.25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 x14ac:dyDescent="0.25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 x14ac:dyDescent="0.25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 x14ac:dyDescent="0.25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 x14ac:dyDescent="0.25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 x14ac:dyDescent="0.25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 x14ac:dyDescent="0.25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 x14ac:dyDescent="0.25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 x14ac:dyDescent="0.25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 x14ac:dyDescent="0.25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 x14ac:dyDescent="0.25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 x14ac:dyDescent="0.25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 x14ac:dyDescent="0.25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 x14ac:dyDescent="0.25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 x14ac:dyDescent="0.25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 x14ac:dyDescent="0.25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 x14ac:dyDescent="0.25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 x14ac:dyDescent="0.25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 x14ac:dyDescent="0.25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 x14ac:dyDescent="0.25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 x14ac:dyDescent="0.25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 x14ac:dyDescent="0.25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 x14ac:dyDescent="0.25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 x14ac:dyDescent="0.25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 x14ac:dyDescent="0.25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 x14ac:dyDescent="0.25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 x14ac:dyDescent="0.25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 x14ac:dyDescent="0.25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 x14ac:dyDescent="0.25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 x14ac:dyDescent="0.25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 x14ac:dyDescent="0.25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 x14ac:dyDescent="0.25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 x14ac:dyDescent="0.25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 x14ac:dyDescent="0.25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 x14ac:dyDescent="0.25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 x14ac:dyDescent="0.25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 x14ac:dyDescent="0.25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 x14ac:dyDescent="0.25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 x14ac:dyDescent="0.25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 x14ac:dyDescent="0.25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 x14ac:dyDescent="0.25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 x14ac:dyDescent="0.25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 x14ac:dyDescent="0.25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 x14ac:dyDescent="0.25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 x14ac:dyDescent="0.25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 x14ac:dyDescent="0.25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 x14ac:dyDescent="0.25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 x14ac:dyDescent="0.25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 x14ac:dyDescent="0.25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 x14ac:dyDescent="0.25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 x14ac:dyDescent="0.25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 x14ac:dyDescent="0.25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 x14ac:dyDescent="0.25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 x14ac:dyDescent="0.25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 x14ac:dyDescent="0.25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 x14ac:dyDescent="0.25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 x14ac:dyDescent="0.25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 x14ac:dyDescent="0.25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 x14ac:dyDescent="0.25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 x14ac:dyDescent="0.25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 x14ac:dyDescent="0.25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 x14ac:dyDescent="0.25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 x14ac:dyDescent="0.25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 x14ac:dyDescent="0.25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 x14ac:dyDescent="0.25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 x14ac:dyDescent="0.25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 x14ac:dyDescent="0.25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 x14ac:dyDescent="0.25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 x14ac:dyDescent="0.25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 x14ac:dyDescent="0.25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 x14ac:dyDescent="0.25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 x14ac:dyDescent="0.25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 x14ac:dyDescent="0.25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 x14ac:dyDescent="0.25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 x14ac:dyDescent="0.25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 x14ac:dyDescent="0.25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 x14ac:dyDescent="0.25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 x14ac:dyDescent="0.25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 x14ac:dyDescent="0.25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 x14ac:dyDescent="0.25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 x14ac:dyDescent="0.25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 x14ac:dyDescent="0.25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 x14ac:dyDescent="0.25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 x14ac:dyDescent="0.25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 x14ac:dyDescent="0.25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 x14ac:dyDescent="0.25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 x14ac:dyDescent="0.25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 x14ac:dyDescent="0.25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 x14ac:dyDescent="0.25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 x14ac:dyDescent="0.25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 x14ac:dyDescent="0.25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 x14ac:dyDescent="0.25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 x14ac:dyDescent="0.25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 x14ac:dyDescent="0.25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 x14ac:dyDescent="0.25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 x14ac:dyDescent="0.25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 x14ac:dyDescent="0.25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 x14ac:dyDescent="0.25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 x14ac:dyDescent="0.25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 x14ac:dyDescent="0.25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 x14ac:dyDescent="0.25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 x14ac:dyDescent="0.25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 x14ac:dyDescent="0.25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 x14ac:dyDescent="0.25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 x14ac:dyDescent="0.25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 x14ac:dyDescent="0.25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 x14ac:dyDescent="0.25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 x14ac:dyDescent="0.25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 x14ac:dyDescent="0.25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 x14ac:dyDescent="0.25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 x14ac:dyDescent="0.25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 x14ac:dyDescent="0.25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 x14ac:dyDescent="0.25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 x14ac:dyDescent="0.25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 x14ac:dyDescent="0.25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 x14ac:dyDescent="0.25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 x14ac:dyDescent="0.25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 x14ac:dyDescent="0.25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 x14ac:dyDescent="0.25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 x14ac:dyDescent="0.25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 x14ac:dyDescent="0.25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 x14ac:dyDescent="0.25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 x14ac:dyDescent="0.25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 x14ac:dyDescent="0.25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 x14ac:dyDescent="0.25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 x14ac:dyDescent="0.25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 x14ac:dyDescent="0.25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 x14ac:dyDescent="0.25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 x14ac:dyDescent="0.25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 x14ac:dyDescent="0.25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 x14ac:dyDescent="0.25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 x14ac:dyDescent="0.25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 x14ac:dyDescent="0.25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 x14ac:dyDescent="0.25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 x14ac:dyDescent="0.25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 x14ac:dyDescent="0.25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 x14ac:dyDescent="0.25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 x14ac:dyDescent="0.25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 x14ac:dyDescent="0.25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 x14ac:dyDescent="0.25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 x14ac:dyDescent="0.25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 x14ac:dyDescent="0.25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 x14ac:dyDescent="0.25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 x14ac:dyDescent="0.25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 x14ac:dyDescent="0.25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 x14ac:dyDescent="0.25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 x14ac:dyDescent="0.25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 x14ac:dyDescent="0.25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 x14ac:dyDescent="0.25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 x14ac:dyDescent="0.25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 x14ac:dyDescent="0.25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 x14ac:dyDescent="0.25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 x14ac:dyDescent="0.25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 x14ac:dyDescent="0.25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 x14ac:dyDescent="0.25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 x14ac:dyDescent="0.25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 x14ac:dyDescent="0.25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 x14ac:dyDescent="0.25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 x14ac:dyDescent="0.25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 x14ac:dyDescent="0.25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 x14ac:dyDescent="0.25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 x14ac:dyDescent="0.25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 x14ac:dyDescent="0.25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 x14ac:dyDescent="0.25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 x14ac:dyDescent="0.25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 x14ac:dyDescent="0.25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 x14ac:dyDescent="0.25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 x14ac:dyDescent="0.25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 x14ac:dyDescent="0.25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 x14ac:dyDescent="0.25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 x14ac:dyDescent="0.25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 x14ac:dyDescent="0.25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 x14ac:dyDescent="0.25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 x14ac:dyDescent="0.25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 x14ac:dyDescent="0.25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 x14ac:dyDescent="0.25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 x14ac:dyDescent="0.25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 x14ac:dyDescent="0.25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 x14ac:dyDescent="0.25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 x14ac:dyDescent="0.25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 x14ac:dyDescent="0.25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 x14ac:dyDescent="0.25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 x14ac:dyDescent="0.25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 x14ac:dyDescent="0.25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 x14ac:dyDescent="0.25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 x14ac:dyDescent="0.25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 x14ac:dyDescent="0.25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 x14ac:dyDescent="0.25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 x14ac:dyDescent="0.25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 x14ac:dyDescent="0.25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 x14ac:dyDescent="0.25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 x14ac:dyDescent="0.25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 x14ac:dyDescent="0.25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 x14ac:dyDescent="0.25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 x14ac:dyDescent="0.25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 x14ac:dyDescent="0.25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 x14ac:dyDescent="0.25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 x14ac:dyDescent="0.25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 x14ac:dyDescent="0.25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 x14ac:dyDescent="0.25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 x14ac:dyDescent="0.25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 x14ac:dyDescent="0.25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 x14ac:dyDescent="0.25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 x14ac:dyDescent="0.25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 x14ac:dyDescent="0.25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 x14ac:dyDescent="0.25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 x14ac:dyDescent="0.25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 x14ac:dyDescent="0.25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 x14ac:dyDescent="0.25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 x14ac:dyDescent="0.25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 x14ac:dyDescent="0.25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 x14ac:dyDescent="0.25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 x14ac:dyDescent="0.25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 x14ac:dyDescent="0.25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 x14ac:dyDescent="0.25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 x14ac:dyDescent="0.25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 x14ac:dyDescent="0.25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 x14ac:dyDescent="0.25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 x14ac:dyDescent="0.25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 x14ac:dyDescent="0.25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 x14ac:dyDescent="0.25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 x14ac:dyDescent="0.25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 x14ac:dyDescent="0.25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 x14ac:dyDescent="0.25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 x14ac:dyDescent="0.25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 x14ac:dyDescent="0.25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 x14ac:dyDescent="0.25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 x14ac:dyDescent="0.25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 x14ac:dyDescent="0.25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 x14ac:dyDescent="0.25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 x14ac:dyDescent="0.25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 x14ac:dyDescent="0.25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 x14ac:dyDescent="0.25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 x14ac:dyDescent="0.25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 x14ac:dyDescent="0.25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 x14ac:dyDescent="0.25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 x14ac:dyDescent="0.25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 x14ac:dyDescent="0.25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 x14ac:dyDescent="0.25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 x14ac:dyDescent="0.25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 x14ac:dyDescent="0.25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 x14ac:dyDescent="0.25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 x14ac:dyDescent="0.25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 x14ac:dyDescent="0.25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 x14ac:dyDescent="0.25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 x14ac:dyDescent="0.25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 x14ac:dyDescent="0.25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 x14ac:dyDescent="0.25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 x14ac:dyDescent="0.25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 x14ac:dyDescent="0.25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 x14ac:dyDescent="0.25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 x14ac:dyDescent="0.25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 x14ac:dyDescent="0.25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 x14ac:dyDescent="0.25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 x14ac:dyDescent="0.25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 x14ac:dyDescent="0.25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 x14ac:dyDescent="0.25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 x14ac:dyDescent="0.25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 x14ac:dyDescent="0.25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 x14ac:dyDescent="0.25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 x14ac:dyDescent="0.25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 x14ac:dyDescent="0.25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 x14ac:dyDescent="0.25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 x14ac:dyDescent="0.25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 x14ac:dyDescent="0.25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 x14ac:dyDescent="0.25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 x14ac:dyDescent="0.25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 x14ac:dyDescent="0.25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 x14ac:dyDescent="0.25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 x14ac:dyDescent="0.25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 x14ac:dyDescent="0.25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 x14ac:dyDescent="0.25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 x14ac:dyDescent="0.25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 x14ac:dyDescent="0.25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 x14ac:dyDescent="0.25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 x14ac:dyDescent="0.25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 x14ac:dyDescent="0.25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 x14ac:dyDescent="0.25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 x14ac:dyDescent="0.25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 x14ac:dyDescent="0.25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 x14ac:dyDescent="0.25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 x14ac:dyDescent="0.25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 x14ac:dyDescent="0.25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 x14ac:dyDescent="0.25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 x14ac:dyDescent="0.25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 x14ac:dyDescent="0.25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 x14ac:dyDescent="0.25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 x14ac:dyDescent="0.25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 x14ac:dyDescent="0.25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 x14ac:dyDescent="0.25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 x14ac:dyDescent="0.25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 x14ac:dyDescent="0.25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 x14ac:dyDescent="0.25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 x14ac:dyDescent="0.25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 x14ac:dyDescent="0.25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 x14ac:dyDescent="0.25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 x14ac:dyDescent="0.25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 x14ac:dyDescent="0.25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 x14ac:dyDescent="0.25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 x14ac:dyDescent="0.25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 x14ac:dyDescent="0.25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 x14ac:dyDescent="0.25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 x14ac:dyDescent="0.25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 x14ac:dyDescent="0.25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 x14ac:dyDescent="0.25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 x14ac:dyDescent="0.25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 x14ac:dyDescent="0.25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 x14ac:dyDescent="0.25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 x14ac:dyDescent="0.25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 x14ac:dyDescent="0.25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 x14ac:dyDescent="0.25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 x14ac:dyDescent="0.25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 x14ac:dyDescent="0.25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 x14ac:dyDescent="0.25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 x14ac:dyDescent="0.25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 x14ac:dyDescent="0.25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 x14ac:dyDescent="0.25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 x14ac:dyDescent="0.25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 x14ac:dyDescent="0.25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 x14ac:dyDescent="0.25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 x14ac:dyDescent="0.25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 x14ac:dyDescent="0.25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 x14ac:dyDescent="0.25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 x14ac:dyDescent="0.25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 x14ac:dyDescent="0.25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 x14ac:dyDescent="0.25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 x14ac:dyDescent="0.25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 x14ac:dyDescent="0.25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 x14ac:dyDescent="0.25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 x14ac:dyDescent="0.25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 x14ac:dyDescent="0.25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 x14ac:dyDescent="0.25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 x14ac:dyDescent="0.25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 x14ac:dyDescent="0.25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 x14ac:dyDescent="0.25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 x14ac:dyDescent="0.25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 x14ac:dyDescent="0.25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 x14ac:dyDescent="0.25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 x14ac:dyDescent="0.25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 x14ac:dyDescent="0.25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 x14ac:dyDescent="0.25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 x14ac:dyDescent="0.25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 x14ac:dyDescent="0.25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 x14ac:dyDescent="0.25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 x14ac:dyDescent="0.25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 x14ac:dyDescent="0.25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 x14ac:dyDescent="0.25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 x14ac:dyDescent="0.25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 x14ac:dyDescent="0.25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 x14ac:dyDescent="0.25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 x14ac:dyDescent="0.25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 x14ac:dyDescent="0.25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 x14ac:dyDescent="0.25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 x14ac:dyDescent="0.25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 x14ac:dyDescent="0.25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 x14ac:dyDescent="0.25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 x14ac:dyDescent="0.25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 x14ac:dyDescent="0.25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 x14ac:dyDescent="0.25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 x14ac:dyDescent="0.25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 x14ac:dyDescent="0.25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 x14ac:dyDescent="0.25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 x14ac:dyDescent="0.25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 x14ac:dyDescent="0.25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 x14ac:dyDescent="0.25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 x14ac:dyDescent="0.25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 x14ac:dyDescent="0.25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 x14ac:dyDescent="0.25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 x14ac:dyDescent="0.25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 x14ac:dyDescent="0.25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 x14ac:dyDescent="0.25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 x14ac:dyDescent="0.25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 x14ac:dyDescent="0.25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 x14ac:dyDescent="0.25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 x14ac:dyDescent="0.25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 x14ac:dyDescent="0.25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 x14ac:dyDescent="0.25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 x14ac:dyDescent="0.25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 x14ac:dyDescent="0.25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 x14ac:dyDescent="0.25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 x14ac:dyDescent="0.25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 x14ac:dyDescent="0.25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 x14ac:dyDescent="0.25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 x14ac:dyDescent="0.25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 x14ac:dyDescent="0.25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 x14ac:dyDescent="0.25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 x14ac:dyDescent="0.25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 x14ac:dyDescent="0.25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 x14ac:dyDescent="0.25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 x14ac:dyDescent="0.25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 x14ac:dyDescent="0.25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 x14ac:dyDescent="0.25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 x14ac:dyDescent="0.25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 x14ac:dyDescent="0.25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 x14ac:dyDescent="0.25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 x14ac:dyDescent="0.25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 x14ac:dyDescent="0.25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 x14ac:dyDescent="0.25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 x14ac:dyDescent="0.25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 x14ac:dyDescent="0.25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 x14ac:dyDescent="0.25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 x14ac:dyDescent="0.25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 x14ac:dyDescent="0.25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 x14ac:dyDescent="0.25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 x14ac:dyDescent="0.25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 x14ac:dyDescent="0.25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 x14ac:dyDescent="0.25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 x14ac:dyDescent="0.25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 x14ac:dyDescent="0.25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 x14ac:dyDescent="0.25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 x14ac:dyDescent="0.25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 x14ac:dyDescent="0.25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 x14ac:dyDescent="0.25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 x14ac:dyDescent="0.25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 x14ac:dyDescent="0.25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 x14ac:dyDescent="0.25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 x14ac:dyDescent="0.25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 x14ac:dyDescent="0.25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 x14ac:dyDescent="0.25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 x14ac:dyDescent="0.25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 x14ac:dyDescent="0.25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 x14ac:dyDescent="0.25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 x14ac:dyDescent="0.25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 x14ac:dyDescent="0.25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 x14ac:dyDescent="0.25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 x14ac:dyDescent="0.25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 x14ac:dyDescent="0.25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 x14ac:dyDescent="0.25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 x14ac:dyDescent="0.25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 x14ac:dyDescent="0.25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 x14ac:dyDescent="0.25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 x14ac:dyDescent="0.25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 x14ac:dyDescent="0.25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 x14ac:dyDescent="0.25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 x14ac:dyDescent="0.25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 x14ac:dyDescent="0.25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 x14ac:dyDescent="0.25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 x14ac:dyDescent="0.25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 x14ac:dyDescent="0.25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 x14ac:dyDescent="0.25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 x14ac:dyDescent="0.25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 x14ac:dyDescent="0.25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 x14ac:dyDescent="0.25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 x14ac:dyDescent="0.25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 x14ac:dyDescent="0.25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 x14ac:dyDescent="0.25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 x14ac:dyDescent="0.25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 x14ac:dyDescent="0.25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 x14ac:dyDescent="0.25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 x14ac:dyDescent="0.25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 x14ac:dyDescent="0.25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 x14ac:dyDescent="0.25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 x14ac:dyDescent="0.25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 x14ac:dyDescent="0.25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 x14ac:dyDescent="0.25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 x14ac:dyDescent="0.25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 x14ac:dyDescent="0.25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 x14ac:dyDescent="0.25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 x14ac:dyDescent="0.25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 x14ac:dyDescent="0.25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 x14ac:dyDescent="0.25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 x14ac:dyDescent="0.25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 x14ac:dyDescent="0.25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 x14ac:dyDescent="0.25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 x14ac:dyDescent="0.25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 x14ac:dyDescent="0.25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 x14ac:dyDescent="0.25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 x14ac:dyDescent="0.25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 x14ac:dyDescent="0.25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 x14ac:dyDescent="0.25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 x14ac:dyDescent="0.25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 x14ac:dyDescent="0.25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 x14ac:dyDescent="0.25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 x14ac:dyDescent="0.25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 x14ac:dyDescent="0.25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 x14ac:dyDescent="0.25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 x14ac:dyDescent="0.25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 x14ac:dyDescent="0.25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 x14ac:dyDescent="0.25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 x14ac:dyDescent="0.25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 x14ac:dyDescent="0.25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 x14ac:dyDescent="0.25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 x14ac:dyDescent="0.25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 x14ac:dyDescent="0.25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 x14ac:dyDescent="0.25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 x14ac:dyDescent="0.25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 x14ac:dyDescent="0.25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 x14ac:dyDescent="0.25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 x14ac:dyDescent="0.25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 x14ac:dyDescent="0.25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 x14ac:dyDescent="0.25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 x14ac:dyDescent="0.25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 x14ac:dyDescent="0.25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 x14ac:dyDescent="0.25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 x14ac:dyDescent="0.25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 x14ac:dyDescent="0.25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 x14ac:dyDescent="0.25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 x14ac:dyDescent="0.25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 x14ac:dyDescent="0.25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 x14ac:dyDescent="0.25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 x14ac:dyDescent="0.25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 x14ac:dyDescent="0.25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 x14ac:dyDescent="0.25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 x14ac:dyDescent="0.25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 x14ac:dyDescent="0.25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 x14ac:dyDescent="0.25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 x14ac:dyDescent="0.25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 x14ac:dyDescent="0.25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 x14ac:dyDescent="0.25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 x14ac:dyDescent="0.25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 x14ac:dyDescent="0.25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 x14ac:dyDescent="0.25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 x14ac:dyDescent="0.25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 x14ac:dyDescent="0.25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 x14ac:dyDescent="0.25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 x14ac:dyDescent="0.25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 x14ac:dyDescent="0.25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 x14ac:dyDescent="0.25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 x14ac:dyDescent="0.25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 x14ac:dyDescent="0.25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 x14ac:dyDescent="0.25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 x14ac:dyDescent="0.25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 x14ac:dyDescent="0.25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 x14ac:dyDescent="0.25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 x14ac:dyDescent="0.25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 x14ac:dyDescent="0.25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 x14ac:dyDescent="0.25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 x14ac:dyDescent="0.25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 x14ac:dyDescent="0.25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 x14ac:dyDescent="0.25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 x14ac:dyDescent="0.25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 x14ac:dyDescent="0.25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 x14ac:dyDescent="0.25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 x14ac:dyDescent="0.25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 x14ac:dyDescent="0.25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 x14ac:dyDescent="0.25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 x14ac:dyDescent="0.25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 x14ac:dyDescent="0.25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 x14ac:dyDescent="0.25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 x14ac:dyDescent="0.25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 x14ac:dyDescent="0.25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 x14ac:dyDescent="0.25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 x14ac:dyDescent="0.25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 x14ac:dyDescent="0.25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 x14ac:dyDescent="0.25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 x14ac:dyDescent="0.25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 x14ac:dyDescent="0.25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 x14ac:dyDescent="0.25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 x14ac:dyDescent="0.25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 x14ac:dyDescent="0.25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 x14ac:dyDescent="0.25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 x14ac:dyDescent="0.25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 x14ac:dyDescent="0.25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 x14ac:dyDescent="0.25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 x14ac:dyDescent="0.25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 x14ac:dyDescent="0.25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 x14ac:dyDescent="0.25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 x14ac:dyDescent="0.25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 x14ac:dyDescent="0.25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 x14ac:dyDescent="0.25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 x14ac:dyDescent="0.25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 x14ac:dyDescent="0.25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 x14ac:dyDescent="0.25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 x14ac:dyDescent="0.25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 x14ac:dyDescent="0.25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 x14ac:dyDescent="0.25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 x14ac:dyDescent="0.25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 x14ac:dyDescent="0.25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 x14ac:dyDescent="0.25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 x14ac:dyDescent="0.25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 x14ac:dyDescent="0.25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 x14ac:dyDescent="0.25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 x14ac:dyDescent="0.25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 x14ac:dyDescent="0.25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 x14ac:dyDescent="0.25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 x14ac:dyDescent="0.25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 x14ac:dyDescent="0.25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 x14ac:dyDescent="0.25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 x14ac:dyDescent="0.25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 x14ac:dyDescent="0.25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 x14ac:dyDescent="0.25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 x14ac:dyDescent="0.25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 x14ac:dyDescent="0.25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 x14ac:dyDescent="0.25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 x14ac:dyDescent="0.25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 x14ac:dyDescent="0.25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 x14ac:dyDescent="0.25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 x14ac:dyDescent="0.25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 x14ac:dyDescent="0.25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 x14ac:dyDescent="0.25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 x14ac:dyDescent="0.25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 x14ac:dyDescent="0.25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 x14ac:dyDescent="0.25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 x14ac:dyDescent="0.25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 x14ac:dyDescent="0.25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 x14ac:dyDescent="0.25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 x14ac:dyDescent="0.25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 x14ac:dyDescent="0.25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 x14ac:dyDescent="0.25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 x14ac:dyDescent="0.25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 x14ac:dyDescent="0.25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 x14ac:dyDescent="0.25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 x14ac:dyDescent="0.25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 x14ac:dyDescent="0.25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 x14ac:dyDescent="0.25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 x14ac:dyDescent="0.25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 x14ac:dyDescent="0.25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 x14ac:dyDescent="0.25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 x14ac:dyDescent="0.25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 x14ac:dyDescent="0.25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 x14ac:dyDescent="0.25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 x14ac:dyDescent="0.25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 x14ac:dyDescent="0.25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 x14ac:dyDescent="0.25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 x14ac:dyDescent="0.25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 x14ac:dyDescent="0.25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 x14ac:dyDescent="0.25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 x14ac:dyDescent="0.25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 x14ac:dyDescent="0.25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 x14ac:dyDescent="0.25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 x14ac:dyDescent="0.25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 x14ac:dyDescent="0.25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 x14ac:dyDescent="0.25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 x14ac:dyDescent="0.25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 x14ac:dyDescent="0.25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 x14ac:dyDescent="0.25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 x14ac:dyDescent="0.25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 x14ac:dyDescent="0.25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 x14ac:dyDescent="0.25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 x14ac:dyDescent="0.25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 x14ac:dyDescent="0.25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 x14ac:dyDescent="0.25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 x14ac:dyDescent="0.25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 x14ac:dyDescent="0.25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 x14ac:dyDescent="0.25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 x14ac:dyDescent="0.25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 x14ac:dyDescent="0.25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 x14ac:dyDescent="0.25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 x14ac:dyDescent="0.25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 x14ac:dyDescent="0.25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 x14ac:dyDescent="0.25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 x14ac:dyDescent="0.25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 x14ac:dyDescent="0.25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 x14ac:dyDescent="0.25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 x14ac:dyDescent="0.25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 x14ac:dyDescent="0.25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 x14ac:dyDescent="0.25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 x14ac:dyDescent="0.25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 x14ac:dyDescent="0.25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 x14ac:dyDescent="0.25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 x14ac:dyDescent="0.25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 x14ac:dyDescent="0.25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 x14ac:dyDescent="0.25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 x14ac:dyDescent="0.25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 x14ac:dyDescent="0.25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 x14ac:dyDescent="0.25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 x14ac:dyDescent="0.25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 x14ac:dyDescent="0.25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 x14ac:dyDescent="0.25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 x14ac:dyDescent="0.25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 x14ac:dyDescent="0.25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 x14ac:dyDescent="0.25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 x14ac:dyDescent="0.25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 x14ac:dyDescent="0.25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 x14ac:dyDescent="0.25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 x14ac:dyDescent="0.25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 x14ac:dyDescent="0.25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 x14ac:dyDescent="0.25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 x14ac:dyDescent="0.25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 x14ac:dyDescent="0.25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 x14ac:dyDescent="0.25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 x14ac:dyDescent="0.25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 x14ac:dyDescent="0.25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 x14ac:dyDescent="0.25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 x14ac:dyDescent="0.25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 x14ac:dyDescent="0.25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 x14ac:dyDescent="0.25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 x14ac:dyDescent="0.25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 x14ac:dyDescent="0.25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 x14ac:dyDescent="0.25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 x14ac:dyDescent="0.25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 x14ac:dyDescent="0.25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 x14ac:dyDescent="0.25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 x14ac:dyDescent="0.25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 x14ac:dyDescent="0.25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 x14ac:dyDescent="0.25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 x14ac:dyDescent="0.25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 x14ac:dyDescent="0.25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 x14ac:dyDescent="0.25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 x14ac:dyDescent="0.25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 x14ac:dyDescent="0.25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 x14ac:dyDescent="0.25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 x14ac:dyDescent="0.25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 x14ac:dyDescent="0.25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 x14ac:dyDescent="0.25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 x14ac:dyDescent="0.25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 x14ac:dyDescent="0.25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 x14ac:dyDescent="0.25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 x14ac:dyDescent="0.25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 x14ac:dyDescent="0.25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 x14ac:dyDescent="0.25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 x14ac:dyDescent="0.25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 x14ac:dyDescent="0.25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 x14ac:dyDescent="0.25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 x14ac:dyDescent="0.25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 x14ac:dyDescent="0.25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 x14ac:dyDescent="0.25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 x14ac:dyDescent="0.25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 x14ac:dyDescent="0.25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 x14ac:dyDescent="0.25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 x14ac:dyDescent="0.25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 x14ac:dyDescent="0.25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 x14ac:dyDescent="0.25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 x14ac:dyDescent="0.25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 x14ac:dyDescent="0.25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 x14ac:dyDescent="0.25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 x14ac:dyDescent="0.25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 x14ac:dyDescent="0.25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 x14ac:dyDescent="0.25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 x14ac:dyDescent="0.25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 x14ac:dyDescent="0.25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 x14ac:dyDescent="0.25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 x14ac:dyDescent="0.25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 x14ac:dyDescent="0.25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 x14ac:dyDescent="0.25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 x14ac:dyDescent="0.25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 x14ac:dyDescent="0.25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 x14ac:dyDescent="0.25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 x14ac:dyDescent="0.25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 x14ac:dyDescent="0.25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 x14ac:dyDescent="0.25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 x14ac:dyDescent="0.25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 x14ac:dyDescent="0.25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 x14ac:dyDescent="0.25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 x14ac:dyDescent="0.25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 x14ac:dyDescent="0.25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 x14ac:dyDescent="0.25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 x14ac:dyDescent="0.25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 x14ac:dyDescent="0.25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 x14ac:dyDescent="0.25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 x14ac:dyDescent="0.25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 x14ac:dyDescent="0.25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 x14ac:dyDescent="0.25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 x14ac:dyDescent="0.25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 x14ac:dyDescent="0.25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 x14ac:dyDescent="0.25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 x14ac:dyDescent="0.25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 x14ac:dyDescent="0.25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 x14ac:dyDescent="0.25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 x14ac:dyDescent="0.25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 x14ac:dyDescent="0.25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 x14ac:dyDescent="0.25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 x14ac:dyDescent="0.25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 x14ac:dyDescent="0.25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 x14ac:dyDescent="0.25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 x14ac:dyDescent="0.25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 x14ac:dyDescent="0.25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 x14ac:dyDescent="0.25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 x14ac:dyDescent="0.25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 x14ac:dyDescent="0.25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 x14ac:dyDescent="0.25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 x14ac:dyDescent="0.25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 x14ac:dyDescent="0.25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 x14ac:dyDescent="0.25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 x14ac:dyDescent="0.25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 x14ac:dyDescent="0.25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 x14ac:dyDescent="0.25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 x14ac:dyDescent="0.25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 x14ac:dyDescent="0.25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 x14ac:dyDescent="0.25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 x14ac:dyDescent="0.25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 x14ac:dyDescent="0.25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 x14ac:dyDescent="0.25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 x14ac:dyDescent="0.25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 x14ac:dyDescent="0.25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 x14ac:dyDescent="0.25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 x14ac:dyDescent="0.25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 x14ac:dyDescent="0.25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 x14ac:dyDescent="0.25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 x14ac:dyDescent="0.25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 x14ac:dyDescent="0.25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 x14ac:dyDescent="0.25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 x14ac:dyDescent="0.25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 x14ac:dyDescent="0.25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 x14ac:dyDescent="0.25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 x14ac:dyDescent="0.25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 x14ac:dyDescent="0.25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 x14ac:dyDescent="0.25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 x14ac:dyDescent="0.25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 x14ac:dyDescent="0.25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 x14ac:dyDescent="0.25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 x14ac:dyDescent="0.25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 x14ac:dyDescent="0.25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 x14ac:dyDescent="0.25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 x14ac:dyDescent="0.25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 x14ac:dyDescent="0.25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 x14ac:dyDescent="0.25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 x14ac:dyDescent="0.25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 x14ac:dyDescent="0.25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 x14ac:dyDescent="0.25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 x14ac:dyDescent="0.25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 x14ac:dyDescent="0.25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 x14ac:dyDescent="0.25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 x14ac:dyDescent="0.25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 x14ac:dyDescent="0.25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 x14ac:dyDescent="0.25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 x14ac:dyDescent="0.25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 x14ac:dyDescent="0.25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 x14ac:dyDescent="0.25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 x14ac:dyDescent="0.25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 x14ac:dyDescent="0.25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 x14ac:dyDescent="0.25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 x14ac:dyDescent="0.25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 x14ac:dyDescent="0.25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 x14ac:dyDescent="0.25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 x14ac:dyDescent="0.25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 x14ac:dyDescent="0.25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 x14ac:dyDescent="0.25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 x14ac:dyDescent="0.25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 x14ac:dyDescent="0.25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 x14ac:dyDescent="0.25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 x14ac:dyDescent="0.25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 x14ac:dyDescent="0.25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 x14ac:dyDescent="0.25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 x14ac:dyDescent="0.25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 x14ac:dyDescent="0.25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 x14ac:dyDescent="0.25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 x14ac:dyDescent="0.25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 x14ac:dyDescent="0.25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 x14ac:dyDescent="0.25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 x14ac:dyDescent="0.25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 x14ac:dyDescent="0.25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 x14ac:dyDescent="0.25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 x14ac:dyDescent="0.25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 x14ac:dyDescent="0.25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 x14ac:dyDescent="0.25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 x14ac:dyDescent="0.25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 x14ac:dyDescent="0.25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 x14ac:dyDescent="0.25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 x14ac:dyDescent="0.25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 x14ac:dyDescent="0.25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 x14ac:dyDescent="0.25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 x14ac:dyDescent="0.25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 x14ac:dyDescent="0.25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 x14ac:dyDescent="0.25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 x14ac:dyDescent="0.25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 x14ac:dyDescent="0.25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 x14ac:dyDescent="0.25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 x14ac:dyDescent="0.25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 x14ac:dyDescent="0.25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 x14ac:dyDescent="0.25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 x14ac:dyDescent="0.25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 x14ac:dyDescent="0.25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 x14ac:dyDescent="0.25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 x14ac:dyDescent="0.25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 x14ac:dyDescent="0.25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 x14ac:dyDescent="0.25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 x14ac:dyDescent="0.25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 x14ac:dyDescent="0.25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 x14ac:dyDescent="0.25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 x14ac:dyDescent="0.25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 x14ac:dyDescent="0.25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 x14ac:dyDescent="0.25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 x14ac:dyDescent="0.25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 x14ac:dyDescent="0.25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 x14ac:dyDescent="0.25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 x14ac:dyDescent="0.25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 x14ac:dyDescent="0.25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 x14ac:dyDescent="0.25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 x14ac:dyDescent="0.25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 x14ac:dyDescent="0.25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 x14ac:dyDescent="0.25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 x14ac:dyDescent="0.25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 x14ac:dyDescent="0.25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 x14ac:dyDescent="0.25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 x14ac:dyDescent="0.25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 x14ac:dyDescent="0.25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 x14ac:dyDescent="0.25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 x14ac:dyDescent="0.25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 x14ac:dyDescent="0.25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 x14ac:dyDescent="0.25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 x14ac:dyDescent="0.25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 x14ac:dyDescent="0.25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 x14ac:dyDescent="0.25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 x14ac:dyDescent="0.25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 x14ac:dyDescent="0.25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 x14ac:dyDescent="0.25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 x14ac:dyDescent="0.25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 x14ac:dyDescent="0.25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 x14ac:dyDescent="0.25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 x14ac:dyDescent="0.25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 x14ac:dyDescent="0.25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 x14ac:dyDescent="0.25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 x14ac:dyDescent="0.25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 x14ac:dyDescent="0.25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 x14ac:dyDescent="0.25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 x14ac:dyDescent="0.25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 x14ac:dyDescent="0.25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 x14ac:dyDescent="0.25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 x14ac:dyDescent="0.25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 x14ac:dyDescent="0.25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 x14ac:dyDescent="0.25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 x14ac:dyDescent="0.25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 x14ac:dyDescent="0.25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 x14ac:dyDescent="0.25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 x14ac:dyDescent="0.25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 x14ac:dyDescent="0.25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 x14ac:dyDescent="0.25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 x14ac:dyDescent="0.25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 x14ac:dyDescent="0.25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 x14ac:dyDescent="0.25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 x14ac:dyDescent="0.25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 x14ac:dyDescent="0.25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 x14ac:dyDescent="0.25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 x14ac:dyDescent="0.25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 x14ac:dyDescent="0.25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 x14ac:dyDescent="0.25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 x14ac:dyDescent="0.25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 x14ac:dyDescent="0.25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 x14ac:dyDescent="0.25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 x14ac:dyDescent="0.25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 x14ac:dyDescent="0.25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 x14ac:dyDescent="0.25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 x14ac:dyDescent="0.25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 x14ac:dyDescent="0.25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 x14ac:dyDescent="0.25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 x14ac:dyDescent="0.25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 x14ac:dyDescent="0.25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 x14ac:dyDescent="0.25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 x14ac:dyDescent="0.25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 x14ac:dyDescent="0.25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 x14ac:dyDescent="0.25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 x14ac:dyDescent="0.25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 x14ac:dyDescent="0.25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 x14ac:dyDescent="0.25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 x14ac:dyDescent="0.25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 x14ac:dyDescent="0.25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 x14ac:dyDescent="0.25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 x14ac:dyDescent="0.25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 x14ac:dyDescent="0.25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 x14ac:dyDescent="0.25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 x14ac:dyDescent="0.25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 x14ac:dyDescent="0.25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 x14ac:dyDescent="0.25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 x14ac:dyDescent="0.25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 x14ac:dyDescent="0.25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 x14ac:dyDescent="0.25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 x14ac:dyDescent="0.25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 x14ac:dyDescent="0.25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 x14ac:dyDescent="0.25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 x14ac:dyDescent="0.25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 x14ac:dyDescent="0.25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 x14ac:dyDescent="0.25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 x14ac:dyDescent="0.25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 x14ac:dyDescent="0.25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 x14ac:dyDescent="0.25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 x14ac:dyDescent="0.25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 x14ac:dyDescent="0.25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 x14ac:dyDescent="0.25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 x14ac:dyDescent="0.25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 x14ac:dyDescent="0.25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 x14ac:dyDescent="0.25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 x14ac:dyDescent="0.25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 x14ac:dyDescent="0.25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 x14ac:dyDescent="0.25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 x14ac:dyDescent="0.25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 x14ac:dyDescent="0.25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 x14ac:dyDescent="0.25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 x14ac:dyDescent="0.25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 x14ac:dyDescent="0.25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 x14ac:dyDescent="0.25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 x14ac:dyDescent="0.25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 x14ac:dyDescent="0.25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 x14ac:dyDescent="0.25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 x14ac:dyDescent="0.25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 x14ac:dyDescent="0.25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 x14ac:dyDescent="0.25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 x14ac:dyDescent="0.25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 x14ac:dyDescent="0.25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 x14ac:dyDescent="0.25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 x14ac:dyDescent="0.25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 x14ac:dyDescent="0.25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 x14ac:dyDescent="0.25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 x14ac:dyDescent="0.25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 x14ac:dyDescent="0.25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 x14ac:dyDescent="0.25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 x14ac:dyDescent="0.25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 x14ac:dyDescent="0.25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 x14ac:dyDescent="0.25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 x14ac:dyDescent="0.25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 x14ac:dyDescent="0.25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 x14ac:dyDescent="0.25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 x14ac:dyDescent="0.25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 x14ac:dyDescent="0.25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 x14ac:dyDescent="0.25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 x14ac:dyDescent="0.25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 x14ac:dyDescent="0.25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 x14ac:dyDescent="0.25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 x14ac:dyDescent="0.25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 x14ac:dyDescent="0.25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 x14ac:dyDescent="0.25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 x14ac:dyDescent="0.25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 x14ac:dyDescent="0.25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 x14ac:dyDescent="0.25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 x14ac:dyDescent="0.25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 x14ac:dyDescent="0.25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 x14ac:dyDescent="0.25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 x14ac:dyDescent="0.25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 x14ac:dyDescent="0.25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 x14ac:dyDescent="0.25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 x14ac:dyDescent="0.25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 x14ac:dyDescent="0.25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 x14ac:dyDescent="0.25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 x14ac:dyDescent="0.25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 x14ac:dyDescent="0.25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 x14ac:dyDescent="0.25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 x14ac:dyDescent="0.25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 x14ac:dyDescent="0.25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 x14ac:dyDescent="0.25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 x14ac:dyDescent="0.25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 x14ac:dyDescent="0.25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 x14ac:dyDescent="0.25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 x14ac:dyDescent="0.25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 x14ac:dyDescent="0.25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 x14ac:dyDescent="0.25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 x14ac:dyDescent="0.25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 x14ac:dyDescent="0.25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 x14ac:dyDescent="0.25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 x14ac:dyDescent="0.25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 x14ac:dyDescent="0.25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 x14ac:dyDescent="0.25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 x14ac:dyDescent="0.25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 x14ac:dyDescent="0.25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 x14ac:dyDescent="0.25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 x14ac:dyDescent="0.25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 x14ac:dyDescent="0.25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 x14ac:dyDescent="0.25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 x14ac:dyDescent="0.25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 x14ac:dyDescent="0.25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 x14ac:dyDescent="0.25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 x14ac:dyDescent="0.25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 x14ac:dyDescent="0.25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 x14ac:dyDescent="0.25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 x14ac:dyDescent="0.25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 x14ac:dyDescent="0.25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 x14ac:dyDescent="0.25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 x14ac:dyDescent="0.25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 x14ac:dyDescent="0.25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 x14ac:dyDescent="0.25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 x14ac:dyDescent="0.25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 x14ac:dyDescent="0.25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 x14ac:dyDescent="0.25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 x14ac:dyDescent="0.25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 x14ac:dyDescent="0.25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 x14ac:dyDescent="0.25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 x14ac:dyDescent="0.25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 x14ac:dyDescent="0.25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 x14ac:dyDescent="0.25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 x14ac:dyDescent="0.25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 x14ac:dyDescent="0.25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 x14ac:dyDescent="0.25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 x14ac:dyDescent="0.25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 x14ac:dyDescent="0.25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 x14ac:dyDescent="0.25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 x14ac:dyDescent="0.25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 x14ac:dyDescent="0.25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 x14ac:dyDescent="0.25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 x14ac:dyDescent="0.25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 x14ac:dyDescent="0.25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 x14ac:dyDescent="0.25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 x14ac:dyDescent="0.25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 x14ac:dyDescent="0.25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 x14ac:dyDescent="0.25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 x14ac:dyDescent="0.25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 x14ac:dyDescent="0.25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 x14ac:dyDescent="0.25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 x14ac:dyDescent="0.25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 x14ac:dyDescent="0.25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 x14ac:dyDescent="0.25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 x14ac:dyDescent="0.25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 x14ac:dyDescent="0.25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 x14ac:dyDescent="0.25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 x14ac:dyDescent="0.25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 x14ac:dyDescent="0.25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 x14ac:dyDescent="0.25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 x14ac:dyDescent="0.25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 x14ac:dyDescent="0.25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 x14ac:dyDescent="0.25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 x14ac:dyDescent="0.25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 x14ac:dyDescent="0.25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 x14ac:dyDescent="0.25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 x14ac:dyDescent="0.25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 x14ac:dyDescent="0.25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 x14ac:dyDescent="0.25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 x14ac:dyDescent="0.25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 x14ac:dyDescent="0.25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 x14ac:dyDescent="0.25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 x14ac:dyDescent="0.25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 x14ac:dyDescent="0.25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 x14ac:dyDescent="0.25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 x14ac:dyDescent="0.25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 x14ac:dyDescent="0.25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 x14ac:dyDescent="0.25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 x14ac:dyDescent="0.25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 x14ac:dyDescent="0.25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 x14ac:dyDescent="0.25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 x14ac:dyDescent="0.25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 x14ac:dyDescent="0.25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 x14ac:dyDescent="0.25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 x14ac:dyDescent="0.25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 x14ac:dyDescent="0.25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 x14ac:dyDescent="0.25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 x14ac:dyDescent="0.25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 x14ac:dyDescent="0.25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 x14ac:dyDescent="0.25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 x14ac:dyDescent="0.25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 x14ac:dyDescent="0.25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 x14ac:dyDescent="0.25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 x14ac:dyDescent="0.25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 x14ac:dyDescent="0.25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 x14ac:dyDescent="0.25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 x14ac:dyDescent="0.25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 x14ac:dyDescent="0.25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 x14ac:dyDescent="0.25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 x14ac:dyDescent="0.25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 x14ac:dyDescent="0.25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 x14ac:dyDescent="0.25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 x14ac:dyDescent="0.25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 x14ac:dyDescent="0.25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 x14ac:dyDescent="0.25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 x14ac:dyDescent="0.25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 x14ac:dyDescent="0.25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 x14ac:dyDescent="0.25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 x14ac:dyDescent="0.25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 x14ac:dyDescent="0.25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 x14ac:dyDescent="0.25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 x14ac:dyDescent="0.25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 x14ac:dyDescent="0.25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 x14ac:dyDescent="0.25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 x14ac:dyDescent="0.25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 x14ac:dyDescent="0.25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 x14ac:dyDescent="0.25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 x14ac:dyDescent="0.25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 x14ac:dyDescent="0.25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 x14ac:dyDescent="0.25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 x14ac:dyDescent="0.25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 x14ac:dyDescent="0.25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 x14ac:dyDescent="0.25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 x14ac:dyDescent="0.25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 x14ac:dyDescent="0.25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 x14ac:dyDescent="0.25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 x14ac:dyDescent="0.25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 x14ac:dyDescent="0.25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 x14ac:dyDescent="0.25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 x14ac:dyDescent="0.25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 x14ac:dyDescent="0.25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 x14ac:dyDescent="0.25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 x14ac:dyDescent="0.25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 x14ac:dyDescent="0.25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 x14ac:dyDescent="0.25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 x14ac:dyDescent="0.25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 x14ac:dyDescent="0.25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 x14ac:dyDescent="0.25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 x14ac:dyDescent="0.25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 x14ac:dyDescent="0.25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 x14ac:dyDescent="0.25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 x14ac:dyDescent="0.25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 x14ac:dyDescent="0.25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 x14ac:dyDescent="0.25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 x14ac:dyDescent="0.25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 x14ac:dyDescent="0.25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 x14ac:dyDescent="0.25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 x14ac:dyDescent="0.25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 x14ac:dyDescent="0.25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 x14ac:dyDescent="0.25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 x14ac:dyDescent="0.25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 x14ac:dyDescent="0.25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 x14ac:dyDescent="0.25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 x14ac:dyDescent="0.25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 x14ac:dyDescent="0.25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 x14ac:dyDescent="0.25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 x14ac:dyDescent="0.25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 x14ac:dyDescent="0.25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 x14ac:dyDescent="0.25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 x14ac:dyDescent="0.25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 x14ac:dyDescent="0.25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 x14ac:dyDescent="0.25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 x14ac:dyDescent="0.25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 x14ac:dyDescent="0.25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 x14ac:dyDescent="0.25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 x14ac:dyDescent="0.25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 x14ac:dyDescent="0.25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 x14ac:dyDescent="0.25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 x14ac:dyDescent="0.25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 x14ac:dyDescent="0.25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 x14ac:dyDescent="0.25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 x14ac:dyDescent="0.25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 x14ac:dyDescent="0.25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 x14ac:dyDescent="0.25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 x14ac:dyDescent="0.25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 x14ac:dyDescent="0.25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 x14ac:dyDescent="0.25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 x14ac:dyDescent="0.25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 x14ac:dyDescent="0.25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 x14ac:dyDescent="0.25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 x14ac:dyDescent="0.25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 x14ac:dyDescent="0.25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 x14ac:dyDescent="0.25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 x14ac:dyDescent="0.25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 x14ac:dyDescent="0.25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 x14ac:dyDescent="0.25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 x14ac:dyDescent="0.25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 x14ac:dyDescent="0.25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 x14ac:dyDescent="0.25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 x14ac:dyDescent="0.25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 x14ac:dyDescent="0.25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 x14ac:dyDescent="0.25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 x14ac:dyDescent="0.25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 x14ac:dyDescent="0.25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 x14ac:dyDescent="0.25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 x14ac:dyDescent="0.25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 x14ac:dyDescent="0.25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 x14ac:dyDescent="0.25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 x14ac:dyDescent="0.25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 x14ac:dyDescent="0.25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 x14ac:dyDescent="0.25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 x14ac:dyDescent="0.25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 x14ac:dyDescent="0.25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 x14ac:dyDescent="0.25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 x14ac:dyDescent="0.25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 x14ac:dyDescent="0.25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 x14ac:dyDescent="0.25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 x14ac:dyDescent="0.25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 x14ac:dyDescent="0.25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 x14ac:dyDescent="0.25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 x14ac:dyDescent="0.25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 x14ac:dyDescent="0.25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 x14ac:dyDescent="0.25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 x14ac:dyDescent="0.25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 x14ac:dyDescent="0.25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 x14ac:dyDescent="0.25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 x14ac:dyDescent="0.25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 x14ac:dyDescent="0.25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 x14ac:dyDescent="0.25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 x14ac:dyDescent="0.25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 x14ac:dyDescent="0.25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 x14ac:dyDescent="0.25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 x14ac:dyDescent="0.25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 x14ac:dyDescent="0.25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 x14ac:dyDescent="0.25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 x14ac:dyDescent="0.25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 x14ac:dyDescent="0.25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 x14ac:dyDescent="0.25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 x14ac:dyDescent="0.25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 x14ac:dyDescent="0.25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 x14ac:dyDescent="0.25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 x14ac:dyDescent="0.25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 x14ac:dyDescent="0.25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 x14ac:dyDescent="0.25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 x14ac:dyDescent="0.25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 x14ac:dyDescent="0.25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 x14ac:dyDescent="0.25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 x14ac:dyDescent="0.25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 x14ac:dyDescent="0.25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 x14ac:dyDescent="0.25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 x14ac:dyDescent="0.25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 x14ac:dyDescent="0.25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 x14ac:dyDescent="0.25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 x14ac:dyDescent="0.25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 x14ac:dyDescent="0.25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 x14ac:dyDescent="0.25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 x14ac:dyDescent="0.25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 x14ac:dyDescent="0.25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 x14ac:dyDescent="0.25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 x14ac:dyDescent="0.25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 x14ac:dyDescent="0.25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 x14ac:dyDescent="0.25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 x14ac:dyDescent="0.25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 x14ac:dyDescent="0.25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 x14ac:dyDescent="0.25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 x14ac:dyDescent="0.25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 x14ac:dyDescent="0.25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 x14ac:dyDescent="0.25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 x14ac:dyDescent="0.25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 x14ac:dyDescent="0.25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 x14ac:dyDescent="0.25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 x14ac:dyDescent="0.25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 x14ac:dyDescent="0.25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 x14ac:dyDescent="0.25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 x14ac:dyDescent="0.25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 x14ac:dyDescent="0.25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 x14ac:dyDescent="0.25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 x14ac:dyDescent="0.25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 x14ac:dyDescent="0.25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 x14ac:dyDescent="0.25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 x14ac:dyDescent="0.25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 x14ac:dyDescent="0.25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 x14ac:dyDescent="0.25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 x14ac:dyDescent="0.25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 x14ac:dyDescent="0.25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 x14ac:dyDescent="0.25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 x14ac:dyDescent="0.25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 x14ac:dyDescent="0.25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 x14ac:dyDescent="0.25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 x14ac:dyDescent="0.25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 x14ac:dyDescent="0.25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 x14ac:dyDescent="0.25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 x14ac:dyDescent="0.25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 x14ac:dyDescent="0.25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 x14ac:dyDescent="0.25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 x14ac:dyDescent="0.25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 x14ac:dyDescent="0.25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 x14ac:dyDescent="0.25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 x14ac:dyDescent="0.25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 x14ac:dyDescent="0.25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 x14ac:dyDescent="0.25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 x14ac:dyDescent="0.25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 x14ac:dyDescent="0.25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 x14ac:dyDescent="0.25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 x14ac:dyDescent="0.25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 x14ac:dyDescent="0.25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 x14ac:dyDescent="0.25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 x14ac:dyDescent="0.25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 x14ac:dyDescent="0.25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 x14ac:dyDescent="0.25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 x14ac:dyDescent="0.25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 x14ac:dyDescent="0.25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 x14ac:dyDescent="0.25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 x14ac:dyDescent="0.25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 x14ac:dyDescent="0.25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 x14ac:dyDescent="0.25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 x14ac:dyDescent="0.25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 x14ac:dyDescent="0.25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 x14ac:dyDescent="0.25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 x14ac:dyDescent="0.25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 x14ac:dyDescent="0.25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 x14ac:dyDescent="0.25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 x14ac:dyDescent="0.25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 x14ac:dyDescent="0.25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 x14ac:dyDescent="0.25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 x14ac:dyDescent="0.25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 x14ac:dyDescent="0.25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 x14ac:dyDescent="0.25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 x14ac:dyDescent="0.25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 x14ac:dyDescent="0.25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 x14ac:dyDescent="0.25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 x14ac:dyDescent="0.25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 x14ac:dyDescent="0.25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 x14ac:dyDescent="0.25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 x14ac:dyDescent="0.25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 x14ac:dyDescent="0.25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 x14ac:dyDescent="0.25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 x14ac:dyDescent="0.25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 x14ac:dyDescent="0.25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 x14ac:dyDescent="0.25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 x14ac:dyDescent="0.25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 x14ac:dyDescent="0.25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 x14ac:dyDescent="0.25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 x14ac:dyDescent="0.25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 x14ac:dyDescent="0.25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 x14ac:dyDescent="0.25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 x14ac:dyDescent="0.25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 x14ac:dyDescent="0.25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 x14ac:dyDescent="0.25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 x14ac:dyDescent="0.25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 x14ac:dyDescent="0.25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 x14ac:dyDescent="0.25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 x14ac:dyDescent="0.25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 x14ac:dyDescent="0.25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 x14ac:dyDescent="0.25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 x14ac:dyDescent="0.25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 x14ac:dyDescent="0.25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 x14ac:dyDescent="0.25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 x14ac:dyDescent="0.25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 x14ac:dyDescent="0.25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 x14ac:dyDescent="0.25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 x14ac:dyDescent="0.25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 x14ac:dyDescent="0.25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 x14ac:dyDescent="0.25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 x14ac:dyDescent="0.25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 x14ac:dyDescent="0.25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 x14ac:dyDescent="0.25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 x14ac:dyDescent="0.25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 x14ac:dyDescent="0.25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 x14ac:dyDescent="0.25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 x14ac:dyDescent="0.25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 x14ac:dyDescent="0.25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 x14ac:dyDescent="0.25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 x14ac:dyDescent="0.25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 x14ac:dyDescent="0.25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 x14ac:dyDescent="0.25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 x14ac:dyDescent="0.25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 x14ac:dyDescent="0.25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 x14ac:dyDescent="0.25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 x14ac:dyDescent="0.25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 x14ac:dyDescent="0.25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 x14ac:dyDescent="0.25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 x14ac:dyDescent="0.25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 x14ac:dyDescent="0.25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 x14ac:dyDescent="0.25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 x14ac:dyDescent="0.25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 x14ac:dyDescent="0.25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 x14ac:dyDescent="0.25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 x14ac:dyDescent="0.25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 x14ac:dyDescent="0.25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 x14ac:dyDescent="0.25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 x14ac:dyDescent="0.25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 x14ac:dyDescent="0.25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 x14ac:dyDescent="0.25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 x14ac:dyDescent="0.25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 x14ac:dyDescent="0.25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 x14ac:dyDescent="0.25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 x14ac:dyDescent="0.25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 x14ac:dyDescent="0.25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 x14ac:dyDescent="0.25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 x14ac:dyDescent="0.25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 x14ac:dyDescent="0.25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 x14ac:dyDescent="0.25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 x14ac:dyDescent="0.25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 x14ac:dyDescent="0.25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 x14ac:dyDescent="0.25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 x14ac:dyDescent="0.25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 x14ac:dyDescent="0.25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 x14ac:dyDescent="0.25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 x14ac:dyDescent="0.25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 x14ac:dyDescent="0.25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 x14ac:dyDescent="0.25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 x14ac:dyDescent="0.25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 x14ac:dyDescent="0.25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 x14ac:dyDescent="0.25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 x14ac:dyDescent="0.25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 x14ac:dyDescent="0.25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 x14ac:dyDescent="0.25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 x14ac:dyDescent="0.25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 x14ac:dyDescent="0.25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 x14ac:dyDescent="0.25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 x14ac:dyDescent="0.25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 x14ac:dyDescent="0.25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 x14ac:dyDescent="0.25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 x14ac:dyDescent="0.25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 x14ac:dyDescent="0.25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 x14ac:dyDescent="0.25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 x14ac:dyDescent="0.25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 x14ac:dyDescent="0.25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 x14ac:dyDescent="0.25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 x14ac:dyDescent="0.25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 x14ac:dyDescent="0.25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 x14ac:dyDescent="0.25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 x14ac:dyDescent="0.25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 x14ac:dyDescent="0.25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 x14ac:dyDescent="0.25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 x14ac:dyDescent="0.25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 x14ac:dyDescent="0.25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 x14ac:dyDescent="0.25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 x14ac:dyDescent="0.25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26"/>
  <sheetViews>
    <sheetView zoomScale="80" zoomScaleNormal="80" workbookViewId="0">
      <selection activeCell="K16" sqref="K16"/>
    </sheetView>
  </sheetViews>
  <sheetFormatPr defaultRowHeight="15" x14ac:dyDescent="0.2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7" bestFit="1" customWidth="1"/>
    <col min="23" max="23" width="14.140625" style="57" bestFit="1" customWidth="1"/>
    <col min="24" max="24" width="21.28515625" style="57" bestFit="1" customWidth="1"/>
    <col min="25" max="16384" width="9.140625" style="43"/>
  </cols>
  <sheetData>
    <row r="1" spans="1:24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  <c r="V1" s="57" t="s">
        <v>20445</v>
      </c>
      <c r="W1" s="57" t="s">
        <v>20448</v>
      </c>
      <c r="X1" s="57" t="s">
        <v>20449</v>
      </c>
    </row>
    <row r="2" spans="1:24" ht="15" customHeight="1" x14ac:dyDescent="0.25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  <c r="W2" s="69">
        <f>VLOOKUP(MYRANKS_H[[#This Row],[POS]],REPLACEMENT_LEVEL[],2,FALSE)</f>
        <v>496</v>
      </c>
      <c r="X2" s="69">
        <f>MYRANKS_H[[#This Row],[PROJ PTS]]-MYRANKS_H[[#This Row],[REPL LEVEL]]</f>
        <v>508</v>
      </c>
    </row>
    <row r="3" spans="1:24" ht="15" customHeight="1" x14ac:dyDescent="0.25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  <c r="W3" s="69">
        <f>VLOOKUP(MYRANKS_H[[#This Row],[POS]],REPLACEMENT_LEVEL[],2,FALSE)</f>
        <v>467</v>
      </c>
      <c r="X3" s="69">
        <f>MYRANKS_H[[#This Row],[PROJ PTS]]-MYRANKS_H[[#This Row],[REPL LEVEL]]</f>
        <v>495</v>
      </c>
    </row>
    <row r="4" spans="1:24" ht="15" customHeight="1" x14ac:dyDescent="0.25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  <c r="W4" s="69">
        <f>VLOOKUP(MYRANKS_H[[#This Row],[POS]],REPLACEMENT_LEVEL[],2,FALSE)</f>
        <v>496</v>
      </c>
      <c r="X4" s="69">
        <f>MYRANKS_H[[#This Row],[PROJ PTS]]-MYRANKS_H[[#This Row],[REPL LEVEL]]</f>
        <v>461</v>
      </c>
    </row>
    <row r="5" spans="1:24" ht="15" customHeight="1" x14ac:dyDescent="0.25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  <c r="W5" s="69">
        <f>VLOOKUP(MYRANKS_H[[#This Row],[POS]],REPLACEMENT_LEVEL[],2,FALSE)</f>
        <v>467</v>
      </c>
      <c r="X5" s="69">
        <f>MYRANKS_H[[#This Row],[PROJ PTS]]-MYRANKS_H[[#This Row],[REPL LEVEL]]</f>
        <v>437</v>
      </c>
    </row>
    <row r="6" spans="1:24" ht="15" customHeight="1" x14ac:dyDescent="0.25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  <c r="W6" s="69">
        <f>VLOOKUP(MYRANKS_H[[#This Row],[POS]],REPLACEMENT_LEVEL[],2,FALSE)</f>
        <v>496</v>
      </c>
      <c r="X6" s="69">
        <f>MYRANKS_H[[#This Row],[PROJ PTS]]-MYRANKS_H[[#This Row],[REPL LEVEL]]</f>
        <v>401</v>
      </c>
    </row>
    <row r="7" spans="1:24" ht="15" customHeight="1" x14ac:dyDescent="0.25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  <c r="W7" s="69">
        <f>VLOOKUP(MYRANKS_H[[#This Row],[POS]],REPLACEMENT_LEVEL[],2,FALSE)</f>
        <v>496</v>
      </c>
      <c r="X7" s="69">
        <f>MYRANKS_H[[#This Row],[PROJ PTS]]-MYRANKS_H[[#This Row],[REPL LEVEL]]</f>
        <v>400</v>
      </c>
    </row>
    <row r="8" spans="1:24" ht="15" customHeight="1" x14ac:dyDescent="0.25">
      <c r="A8" s="44" t="s">
        <v>18883</v>
      </c>
      <c r="B8" s="46" t="str">
        <f>VLOOKUP(MYRANKS_H[[#This Row],[PLAYERID]],PLAYERIDMAP[],COLUMN(PLAYERIDMAP[LASTNAME]),FALSE)</f>
        <v>Posey</v>
      </c>
      <c r="C8" s="51" t="str">
        <f>VLOOKUP(MYRANKS_H[[#This Row],[PLAYERID]],PLAYERIDMAP[],COLUMN(PLAYERIDMAP[FIRSTNAME]),FALSE)</f>
        <v>Buster</v>
      </c>
      <c r="D8" s="51" t="str">
        <f>VLOOKUP(MYRANKS_H[[#This Row],[PLAYERID]],PLAYERIDMAP[],COLUMN(PLAYERIDMAP[TEAM]),FALSE)</f>
        <v>SF</v>
      </c>
      <c r="E8" s="51" t="str">
        <f>VLOOKUP(MYRANKS_H[[#This Row],[PLAYERID]],PLAYERIDMAP[],COLUMN(PLAYERIDMAP[POS]),FALSE)</f>
        <v>C</v>
      </c>
      <c r="F8" s="51">
        <f>VLOOKUP(MYRANKS_H[[#This Row],[PLAYERID]],PLAYERIDMAP[],COLUMN(PLAYERIDMAP[IDFANGRAPHS]),FALSE)</f>
        <v>9166</v>
      </c>
      <c r="G8" s="52">
        <f>IFERROR(VLOOKUP(MYRANKS_H[[#This Row],[IDFANGRAPHS]],STEAMER_H[],COLUMN(STEAMER_H[PA]),FALSE),0)</f>
        <v>566</v>
      </c>
      <c r="H8" s="52">
        <f>IFERROR(VLOOKUP(MYRANKS_H[[#This Row],[IDFANGRAPHS]],STEAMER_H[],COLUMN(STEAMER_H[AB]),FALSE),0)</f>
        <v>504</v>
      </c>
      <c r="I8" s="52">
        <f>IFERROR(VLOOKUP(MYRANKS_H[[#This Row],[IDFANGRAPHS]],STEAMER_H[],COLUMN(STEAMER_H[H]),FALSE),0)</f>
        <v>151</v>
      </c>
      <c r="J8" s="52">
        <f>IFERROR(VLOOKUP(MYRANKS_H[[#This Row],[IDFANGRAPHS]],STEAMER_H[],COLUMN(STEAMER_H[2B]),FALSE),0)</f>
        <v>29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19</v>
      </c>
      <c r="M8" s="52">
        <f>IFERROR(VLOOKUP(MYRANKS_H[[#This Row],[IDFANGRAPHS]],STEAMER_H[],COLUMN(STEAMER_H[R]),FALSE),0)</f>
        <v>69</v>
      </c>
      <c r="N8" s="52">
        <f>IFERROR(VLOOKUP(MYRANKS_H[[#This Row],[IDFANGRAPHS]],STEAMER_H[],COLUMN(STEAMER_H[RBI]),FALSE),0)</f>
        <v>75</v>
      </c>
      <c r="O8" s="52">
        <f>IFERROR(VLOOKUP(MYRANKS_H[[#This Row],[IDFANGRAPHS]],STEAMER_H[],COLUMN(STEAMER_H[BB]),FALSE),0)</f>
        <v>53</v>
      </c>
      <c r="P8" s="52">
        <f>IFERROR(VLOOKUP(MYRANKS_H[[#This Row],[IDFANGRAPHS]],STEAMER_H[],COLUMN(STEAMER_H[HBP]),FALSE),0)</f>
        <v>5</v>
      </c>
      <c r="Q8" s="52">
        <f>IFERROR(VLOOKUP(MYRANKS_H[[#This Row],[IDFANGRAPHS]],STEAMER_H[],COLUMN(STEAMER_H[SO]),FALSE),0)</f>
        <v>70</v>
      </c>
      <c r="R8" s="52">
        <f>IFERROR(VLOOKUP(MYRANKS_H[[#This Row],[IDFANGRAPHS]],STEAMER_H[],COLUMN(STEAMER_H[SB]),FALSE),0)</f>
        <v>1</v>
      </c>
      <c r="S8" s="54">
        <f>IFERROR(MYRANKS_H[[#This Row],[H]]/MYRANKS_H[[#This Row],[AB]],0)</f>
        <v>0.29960317460317459</v>
      </c>
      <c r="T8" s="54">
        <f>IFERROR((MYRANKS_H[[#This Row],[H]]+MYRANKS_H[[#This Row],[BB]]+MYRANKS_H[[#This Row],[HBP]])/(MYRANKS_H[[#This Row],[AB]]+MYRANKS_H[[#This Row],[BB]]+MYRANKS_H[[#This Row],[HBP]]),0)</f>
        <v>0.37188612099644131</v>
      </c>
      <c r="U8" s="54">
        <f>IFERROR((MYRANKS_H[[#This Row],[H]]+MYRANKS_H[[#This Row],[2B]]+2*MYRANKS_H[[#This Row],[3B]]+3*MYRANKS_H[[#This Row],[HR]])/MYRANKS_H[[#This Row],[AB]],0)</f>
        <v>0.4781746031746032</v>
      </c>
      <c r="V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8" s="69">
        <f>VLOOKUP(MYRANKS_H[[#This Row],[POS]],REPLACEMENT_LEVEL[],2,FALSE)</f>
        <v>284</v>
      </c>
      <c r="X8" s="69">
        <f>MYRANKS_H[[#This Row],[PROJ PTS]]-MYRANKS_H[[#This Row],[REPL LEVEL]]</f>
        <v>397</v>
      </c>
    </row>
    <row r="9" spans="1:24" ht="15" customHeight="1" x14ac:dyDescent="0.25">
      <c r="A9" s="44" t="s">
        <v>16160</v>
      </c>
      <c r="B9" s="46" t="str">
        <f>VLOOKUP(MYRANKS_H[[#This Row],[PLAYERID]],PLAYERIDMAP[],COLUMN(PLAYERIDMAP[LASTNAME]),FALSE)</f>
        <v>Encarnacion</v>
      </c>
      <c r="C9" s="51" t="str">
        <f>VLOOKUP(MYRANKS_H[[#This Row],[PLAYERID]],PLAYERIDMAP[],COLUMN(PLAYERIDMAP[FIRSTNAME]),FALSE)</f>
        <v>Edwin</v>
      </c>
      <c r="D9" s="51" t="str">
        <f>VLOOKUP(MYRANKS_H[[#This Row],[PLAYERID]],PLAYERIDMAP[],COLUMN(PLAYERIDMAP[TEAM]),FALSE)</f>
        <v>TOR</v>
      </c>
      <c r="E9" s="51" t="str">
        <f>VLOOKUP(MYRANKS_H[[#This Row],[PLAYERID]],PLAYERIDMAP[],COLUMN(PLAYERIDMAP[POS]),FALSE)</f>
        <v>1B</v>
      </c>
      <c r="F9" s="51">
        <f>VLOOKUP(MYRANKS_H[[#This Row],[PLAYERID]],PLAYERIDMAP[],COLUMN(PLAYERIDMAP[IDFANGRAPHS]),FALSE)</f>
        <v>2151</v>
      </c>
      <c r="G9" s="52">
        <f>IFERROR(VLOOKUP(MYRANKS_H[[#This Row],[IDFANGRAPHS]],STEAMER_H[],COLUMN(STEAMER_H[PA]),FALSE),0)</f>
        <v>636</v>
      </c>
      <c r="H9" s="52">
        <f>IFERROR(VLOOKUP(MYRANKS_H[[#This Row],[IDFANGRAPHS]],STEAMER_H[],COLUMN(STEAMER_H[AB]),FALSE),0)</f>
        <v>549</v>
      </c>
      <c r="I9" s="52">
        <f>IFERROR(VLOOKUP(MYRANKS_H[[#This Row],[IDFANGRAPHS]],STEAMER_H[],COLUMN(STEAMER_H[H]),FALSE),0)</f>
        <v>147</v>
      </c>
      <c r="J9" s="52">
        <f>IFERROR(VLOOKUP(MYRANKS_H[[#This Row],[IDFANGRAPHS]],STEAMER_H[],COLUMN(STEAMER_H[2B]),FALSE),0)</f>
        <v>28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35</v>
      </c>
      <c r="M9" s="52">
        <f>IFERROR(VLOOKUP(MYRANKS_H[[#This Row],[IDFANGRAPHS]],STEAMER_H[],COLUMN(STEAMER_H[R]),FALSE),0)</f>
        <v>91</v>
      </c>
      <c r="N9" s="52">
        <f>IFERROR(VLOOKUP(MYRANKS_H[[#This Row],[IDFANGRAPHS]],STEAMER_H[],COLUMN(STEAMER_H[RBI]),FALSE),0)</f>
        <v>102</v>
      </c>
      <c r="O9" s="52">
        <f>IFERROR(VLOOKUP(MYRANKS_H[[#This Row],[IDFANGRAPHS]],STEAMER_H[],COLUMN(STEAMER_H[BB]),FALSE),0)</f>
        <v>75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88</v>
      </c>
      <c r="R9" s="52">
        <f>IFERROR(VLOOKUP(MYRANKS_H[[#This Row],[IDFANGRAPHS]],STEAMER_H[],COLUMN(STEAMER_H[SB]),FALSE),0)</f>
        <v>4</v>
      </c>
      <c r="S9" s="54">
        <f>IFERROR(MYRANKS_H[[#This Row],[H]]/MYRANKS_H[[#This Row],[AB]],0)</f>
        <v>0.26775956284153007</v>
      </c>
      <c r="T9" s="54">
        <f>IFERROR((MYRANKS_H[[#This Row],[H]]+MYRANKS_H[[#This Row],[BB]]+MYRANKS_H[[#This Row],[HBP]])/(MYRANKS_H[[#This Row],[AB]]+MYRANKS_H[[#This Row],[BB]]+MYRANKS_H[[#This Row],[HBP]]),0)</f>
        <v>0.3619047619047619</v>
      </c>
      <c r="U9" s="54">
        <f>IFERROR((MYRANKS_H[[#This Row],[H]]+MYRANKS_H[[#This Row],[2B]]+2*MYRANKS_H[[#This Row],[3B]]+3*MYRANKS_H[[#This Row],[HR]])/MYRANKS_H[[#This Row],[AB]],0)</f>
        <v>0.51730418943533696</v>
      </c>
      <c r="V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9" s="69">
        <f>VLOOKUP(MYRANKS_H[[#This Row],[POS]],REPLACEMENT_LEVEL[],2,FALSE)</f>
        <v>467</v>
      </c>
      <c r="X9" s="69">
        <f>MYRANKS_H[[#This Row],[PROJ PTS]]-MYRANKS_H[[#This Row],[REPL LEVEL]]</f>
        <v>365</v>
      </c>
    </row>
    <row r="10" spans="1:24" ht="15" customHeight="1" x14ac:dyDescent="0.25">
      <c r="A10" s="44" t="s">
        <v>19938</v>
      </c>
      <c r="B10" s="46" t="str">
        <f>VLOOKUP(MYRANKS_H[[#This Row],[PLAYERID]],PLAYERIDMAP[],COLUMN(PLAYERIDMAP[LASTNAME]),FALSE)</f>
        <v>Tulowitzki</v>
      </c>
      <c r="C10" s="51" t="str">
        <f>VLOOKUP(MYRANKS_H[[#This Row],[PLAYERID]],PLAYERIDMAP[],COLUMN(PLAYERIDMAP[FIRSTNAME]),FALSE)</f>
        <v>Troy</v>
      </c>
      <c r="D10" s="51" t="str">
        <f>VLOOKUP(MYRANKS_H[[#This Row],[PLAYERID]],PLAYERIDMAP[],COLUMN(PLAYERIDMAP[TEAM]),FALSE)</f>
        <v>COL</v>
      </c>
      <c r="E10" s="51" t="str">
        <f>VLOOKUP(MYRANKS_H[[#This Row],[PLAYERID]],PLAYERIDMAP[],COLUMN(PLAYERIDMAP[POS]),FALSE)</f>
        <v>SS</v>
      </c>
      <c r="F10" s="51">
        <f>VLOOKUP(MYRANKS_H[[#This Row],[PLAYERID]],PLAYERIDMAP[],COLUMN(PLAYERIDMAP[IDFANGRAPHS]),FALSE)</f>
        <v>3531</v>
      </c>
      <c r="G10" s="52">
        <f>IFERROR(VLOOKUP(MYRANKS_H[[#This Row],[IDFANGRAPHS]],STEAMER_H[],COLUMN(STEAMER_H[PA]),FALSE),0)</f>
        <v>602</v>
      </c>
      <c r="H10" s="52">
        <f>IFERROR(VLOOKUP(MYRANKS_H[[#This Row],[IDFANGRAPHS]],STEAMER_H[],COLUMN(STEAMER_H[AB]),FALSE),0)</f>
        <v>523</v>
      </c>
      <c r="I10" s="52">
        <f>IFERROR(VLOOKUP(MYRANKS_H[[#This Row],[IDFANGRAPHS]],STEAMER_H[],COLUMN(STEAMER_H[H]),FALSE),0)</f>
        <v>158</v>
      </c>
      <c r="J10" s="52">
        <f>IFERROR(VLOOKUP(MYRANKS_H[[#This Row],[IDFANGRAPHS]],STEAMER_H[],COLUMN(STEAMER_H[2B]),FALSE),0)</f>
        <v>31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28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92</v>
      </c>
      <c r="O10" s="52">
        <f>IFERROR(VLOOKUP(MYRANKS_H[[#This Row],[IDFANGRAPHS]],STEAMER_H[],COLUMN(STEAMER_H[BB]),FALSE),0)</f>
        <v>67</v>
      </c>
      <c r="P10" s="52">
        <f>IFERROR(VLOOKUP(MYRANKS_H[[#This Row],[IDFANGRAPHS]],STEAMER_H[],COLUMN(STEAMER_H[HBP]),FALSE),0)</f>
        <v>6</v>
      </c>
      <c r="Q10" s="52">
        <f>IFERROR(VLOOKUP(MYRANKS_H[[#This Row],[IDFANGRAPHS]],STEAMER_H[],COLUMN(STEAMER_H[SO]),FALSE),0)</f>
        <v>93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0.30210325047801145</v>
      </c>
      <c r="T10" s="54">
        <f>IFERROR((MYRANKS_H[[#This Row],[H]]+MYRANKS_H[[#This Row],[BB]]+MYRANKS_H[[#This Row],[HBP]])/(MYRANKS_H[[#This Row],[AB]]+MYRANKS_H[[#This Row],[BB]]+MYRANKS_H[[#This Row],[HBP]]),0)</f>
        <v>0.38758389261744969</v>
      </c>
      <c r="U10" s="54">
        <f>IFERROR((MYRANKS_H[[#This Row],[H]]+MYRANKS_H[[#This Row],[2B]]+2*MYRANKS_H[[#This Row],[3B]]+3*MYRANKS_H[[#This Row],[HR]])/MYRANKS_H[[#This Row],[AB]],0)</f>
        <v>0.5296367112810707</v>
      </c>
      <c r="V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10" s="69">
        <f>VLOOKUP(MYRANKS_H[[#This Row],[POS]],REPLACEMENT_LEVEL[],2,FALSE)</f>
        <v>480</v>
      </c>
      <c r="X10" s="69">
        <f>MYRANKS_H[[#This Row],[PROJ PTS]]-MYRANKS_H[[#This Row],[REPL LEVEL]]</f>
        <v>352</v>
      </c>
    </row>
    <row r="11" spans="1:24" ht="15" customHeight="1" x14ac:dyDescent="0.25">
      <c r="A11" s="44" t="s">
        <v>19117</v>
      </c>
      <c r="B11" s="46" t="str">
        <f>VLOOKUP(MYRANKS_H[[#This Row],[PLAYERID]],PLAYERIDMAP[],COLUMN(PLAYERIDMAP[LASTNAME]),FALSE)</f>
        <v>Rizzo</v>
      </c>
      <c r="C11" s="51" t="str">
        <f>VLOOKUP(MYRANKS_H[[#This Row],[PLAYERID]],PLAYERIDMAP[],COLUMN(PLAYERIDMAP[FIRSTNAME]),FALSE)</f>
        <v>Anthony</v>
      </c>
      <c r="D11" s="51" t="str">
        <f>VLOOKUP(MYRANKS_H[[#This Row],[PLAYERID]],PLAYERIDMAP[],COLUMN(PLAYERIDMAP[TEAM]),FALSE)</f>
        <v>CHC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3473</v>
      </c>
      <c r="G11" s="52">
        <f>IFERROR(VLOOKUP(MYRANKS_H[[#This Row],[IDFANGRAPHS]],STEAMER_H[],COLUMN(STEAMER_H[PA]),FALSE),0)</f>
        <v>635</v>
      </c>
      <c r="H11" s="52">
        <f>IFERROR(VLOOKUP(MYRANKS_H[[#This Row],[IDFANGRAPHS]],STEAMER_H[],COLUMN(STEAMER_H[AB]),FALSE),0)</f>
        <v>549</v>
      </c>
      <c r="I11" s="52">
        <f>IFERROR(VLOOKUP(MYRANKS_H[[#This Row],[IDFANGRAPHS]],STEAMER_H[],COLUMN(STEAMER_H[H]),FALSE),0)</f>
        <v>149</v>
      </c>
      <c r="J11" s="52">
        <f>IFERROR(VLOOKUP(MYRANKS_H[[#This Row],[IDFANGRAPHS]],STEAMER_H[],COLUMN(STEAMER_H[2B]),FALSE),0)</f>
        <v>32</v>
      </c>
      <c r="K11" s="52">
        <f>IFERROR(VLOOKUP(MYRANKS_H[[#This Row],[IDFANGRAPHS]],STEAMER_H[],COLUMN(STEAMER_H[3B]),FALSE),0)</f>
        <v>2</v>
      </c>
      <c r="L11" s="52">
        <f>IFERROR(VLOOKUP(MYRANKS_H[[#This Row],[IDFANGRAPHS]],STEAMER_H[],COLUMN(STEAMER_H[HR]),FALSE),0)</f>
        <v>31</v>
      </c>
      <c r="M11" s="52">
        <f>IFERROR(VLOOKUP(MYRANKS_H[[#This Row],[IDFANGRAPHS]],STEAMER_H[],COLUMN(STEAMER_H[R]),FALSE),0)</f>
        <v>86</v>
      </c>
      <c r="N11" s="52">
        <f>IFERROR(VLOOKUP(MYRANKS_H[[#This Row],[IDFANGRAPHS]],STEAMER_H[],COLUMN(STEAMER_H[RBI]),FALSE),0)</f>
        <v>90</v>
      </c>
      <c r="O11" s="52">
        <f>IFERROR(VLOOKUP(MYRANKS_H[[#This Row],[IDFANGRAPHS]],STEAMER_H[],COLUMN(STEAMER_H[BB]),FALSE),0)</f>
        <v>71</v>
      </c>
      <c r="P11" s="52">
        <f>IFERROR(VLOOKUP(MYRANKS_H[[#This Row],[IDFANGRAPHS]],STEAMER_H[],COLUMN(STEAMER_H[HBP]),FALSE),0)</f>
        <v>8</v>
      </c>
      <c r="Q11" s="52">
        <f>IFERROR(VLOOKUP(MYRANKS_H[[#This Row],[IDFANGRAPHS]],STEAMER_H[],COLUMN(STEAMER_H[SO]),FALSE),0)</f>
        <v>111</v>
      </c>
      <c r="R11" s="52">
        <f>IFERROR(VLOOKUP(MYRANKS_H[[#This Row],[IDFANGRAPHS]],STEAMER_H[],COLUMN(STEAMER_H[SB]),FALSE),0)</f>
        <v>6</v>
      </c>
      <c r="S11" s="54">
        <f>IFERROR(MYRANKS_H[[#This Row],[H]]/MYRANKS_H[[#This Row],[AB]],0)</f>
        <v>0.27140255009107467</v>
      </c>
      <c r="T11" s="54">
        <f>IFERROR((MYRANKS_H[[#This Row],[H]]+MYRANKS_H[[#This Row],[BB]]+MYRANKS_H[[#This Row],[HBP]])/(MYRANKS_H[[#This Row],[AB]]+MYRANKS_H[[#This Row],[BB]]+MYRANKS_H[[#This Row],[HBP]]),0)</f>
        <v>0.36305732484076431</v>
      </c>
      <c r="U11" s="54">
        <f>IFERROR((MYRANKS_H[[#This Row],[H]]+MYRANKS_H[[#This Row],[2B]]+2*MYRANKS_H[[#This Row],[3B]]+3*MYRANKS_H[[#This Row],[HR]])/MYRANKS_H[[#This Row],[AB]],0)</f>
        <v>0.50637522768670307</v>
      </c>
      <c r="V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  <c r="W11" s="69">
        <f>VLOOKUP(MYRANKS_H[[#This Row],[POS]],REPLACEMENT_LEVEL[],2,FALSE)</f>
        <v>467</v>
      </c>
      <c r="X11" s="69">
        <f>MYRANKS_H[[#This Row],[PROJ PTS]]-MYRANKS_H[[#This Row],[REPL LEVEL]]</f>
        <v>345</v>
      </c>
    </row>
    <row r="12" spans="1:24" ht="15" customHeight="1" x14ac:dyDescent="0.25">
      <c r="A12" s="44" t="s">
        <v>16391</v>
      </c>
      <c r="B12" s="46" t="str">
        <f>VLOOKUP(MYRANKS_H[[#This Row],[PLAYERID]],PLAYERIDMAP[],COLUMN(PLAYERIDMAP[LASTNAME]),FALSE)</f>
        <v>Freeman</v>
      </c>
      <c r="C12" s="51" t="str">
        <f>VLOOKUP(MYRANKS_H[[#This Row],[PLAYERID]],PLAYERIDMAP[],COLUMN(PLAYERIDMAP[FIRSTNAME]),FALSE)</f>
        <v>Freddie</v>
      </c>
      <c r="D12" s="51" t="str">
        <f>VLOOKUP(MYRANKS_H[[#This Row],[PLAYERID]],PLAYERIDMAP[],COLUMN(PLAYERIDMAP[TEAM]),FALSE)</f>
        <v>ATL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5361</v>
      </c>
      <c r="G12" s="52">
        <f>IFERROR(VLOOKUP(MYRANKS_H[[#This Row],[IDFANGRAPHS]],STEAMER_H[],COLUMN(STEAMER_H[PA]),FALSE),0)</f>
        <v>652</v>
      </c>
      <c r="H12" s="52">
        <f>IFERROR(VLOOKUP(MYRANKS_H[[#This Row],[IDFANGRAPHS]],STEAMER_H[],COLUMN(STEAMER_H[AB]),FALSE),0)</f>
        <v>561</v>
      </c>
      <c r="I12" s="52">
        <f>IFERROR(VLOOKUP(MYRANKS_H[[#This Row],[IDFANGRAPHS]],STEAMER_H[],COLUMN(STEAMER_H[H]),FALSE),0)</f>
        <v>160</v>
      </c>
      <c r="J12" s="52">
        <f>IFERROR(VLOOKUP(MYRANKS_H[[#This Row],[IDFANGRAPHS]],STEAMER_H[],COLUMN(STEAMER_H[2B]),FALSE),0)</f>
        <v>33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24</v>
      </c>
      <c r="M12" s="52">
        <f>IFERROR(VLOOKUP(MYRANKS_H[[#This Row],[IDFANGRAPHS]],STEAMER_H[],COLUMN(STEAMER_H[R]),FALSE),0)</f>
        <v>82</v>
      </c>
      <c r="N12" s="52">
        <f>IFERROR(VLOOKUP(MYRANKS_H[[#This Row],[IDFANGRAPHS]],STEAMER_H[],COLUMN(STEAMER_H[RBI]),FALSE),0)</f>
        <v>84</v>
      </c>
      <c r="O12" s="52">
        <f>IFERROR(VLOOKUP(MYRANKS_H[[#This Row],[IDFANGRAPHS]],STEAMER_H[],COLUMN(STEAMER_H[BB]),FALSE),0)</f>
        <v>77</v>
      </c>
      <c r="P12" s="52">
        <f>IFERROR(VLOOKUP(MYRANKS_H[[#This Row],[IDFANGRAPHS]],STEAMER_H[],COLUMN(STEAMER_H[HBP]),FALSE),0)</f>
        <v>7</v>
      </c>
      <c r="Q12" s="52">
        <f>IFERROR(VLOOKUP(MYRANKS_H[[#This Row],[IDFANGRAPHS]],STEAMER_H[],COLUMN(STEAMER_H[SO]),FALSE),0)</f>
        <v>125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0.28520499108734404</v>
      </c>
      <c r="T12" s="54">
        <f>IFERROR((MYRANKS_H[[#This Row],[H]]+MYRANKS_H[[#This Row],[BB]]+MYRANKS_H[[#This Row],[HBP]])/(MYRANKS_H[[#This Row],[AB]]+MYRANKS_H[[#This Row],[BB]]+MYRANKS_H[[#This Row],[HBP]]),0)</f>
        <v>0.37829457364341085</v>
      </c>
      <c r="U12" s="54">
        <f>IFERROR((MYRANKS_H[[#This Row],[H]]+MYRANKS_H[[#This Row],[2B]]+2*MYRANKS_H[[#This Row],[3B]]+3*MYRANKS_H[[#This Row],[HR]])/MYRANKS_H[[#This Row],[AB]],0)</f>
        <v>0.48306595365418897</v>
      </c>
      <c r="V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  <c r="W12" s="69">
        <f>VLOOKUP(MYRANKS_H[[#This Row],[POS]],REPLACEMENT_LEVEL[],2,FALSE)</f>
        <v>467</v>
      </c>
      <c r="X12" s="69">
        <f>MYRANKS_H[[#This Row],[PROJ PTS]]-MYRANKS_H[[#This Row],[REPL LEVEL]]</f>
        <v>342</v>
      </c>
    </row>
    <row r="13" spans="1:24" ht="15" customHeight="1" x14ac:dyDescent="0.25">
      <c r="A13" s="44" t="s">
        <v>14576</v>
      </c>
      <c r="B13" s="46" t="str">
        <f>VLOOKUP(MYRANKS_H[[#This Row],[PLAYERID]],PLAYERIDMAP[],COLUMN(PLAYERIDMAP[LASTNAME]),FALSE)</f>
        <v>Abreu</v>
      </c>
      <c r="C13" s="51" t="str">
        <f>VLOOKUP(MYRANKS_H[[#This Row],[PLAYERID]],PLAYERIDMAP[],COLUMN(PLAYERIDMAP[FIRSTNAME]),FALSE)</f>
        <v>Jose</v>
      </c>
      <c r="D13" s="51" t="str">
        <f>VLOOKUP(MYRANKS_H[[#This Row],[PLAYERID]],PLAYERIDMAP[],COLUMN(PLAYERIDMAP[TEAM]),FALSE)</f>
        <v>CHW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15676</v>
      </c>
      <c r="G13" s="52">
        <f>IFERROR(VLOOKUP(MYRANKS_H[[#This Row],[IDFANGRAPHS]],STEAMER_H[],COLUMN(STEAMER_H[PA]),FALSE),0)</f>
        <v>612</v>
      </c>
      <c r="H13" s="52">
        <f>IFERROR(VLOOKUP(MYRANKS_H[[#This Row],[IDFANGRAPHS]],STEAMER_H[],COLUMN(STEAMER_H[AB]),FALSE),0)</f>
        <v>544</v>
      </c>
      <c r="I13" s="52">
        <f>IFERROR(VLOOKUP(MYRANKS_H[[#This Row],[IDFANGRAPHS]],STEAMER_H[],COLUMN(STEAMER_H[H]),FALSE),0)</f>
        <v>154</v>
      </c>
      <c r="J13" s="52">
        <f>IFERROR(VLOOKUP(MYRANKS_H[[#This Row],[IDFANGRAPHS]],STEAMER_H[],COLUMN(STEAMER_H[2B]),FALSE),0)</f>
        <v>28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34</v>
      </c>
      <c r="M13" s="52">
        <f>IFERROR(VLOOKUP(MYRANKS_H[[#This Row],[IDFANGRAPHS]],STEAMER_H[],COLUMN(STEAMER_H[R]),FALSE),0)</f>
        <v>86</v>
      </c>
      <c r="N13" s="52">
        <f>IFERROR(VLOOKUP(MYRANKS_H[[#This Row],[IDFANGRAPHS]],STEAMER_H[],COLUMN(STEAMER_H[RBI]),FALSE),0)</f>
        <v>99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9</v>
      </c>
      <c r="Q13" s="52">
        <f>IFERROR(VLOOKUP(MYRANKS_H[[#This Row],[IDFANGRAPHS]],STEAMER_H[],COLUMN(STEAMER_H[SO]),FALSE),0)</f>
        <v>128</v>
      </c>
      <c r="R13" s="52">
        <f>IFERROR(VLOOKUP(MYRANKS_H[[#This Row],[IDFANGRAPHS]],STEAMER_H[],COLUMN(STEAMER_H[SB]),FALSE),0)</f>
        <v>3</v>
      </c>
      <c r="S13" s="54">
        <f>IFERROR(MYRANKS_H[[#This Row],[H]]/MYRANKS_H[[#This Row],[AB]],0)</f>
        <v>0.28308823529411764</v>
      </c>
      <c r="T13" s="54">
        <f>IFERROR((MYRANKS_H[[#This Row],[H]]+MYRANKS_H[[#This Row],[BB]]+MYRANKS_H[[#This Row],[HBP]])/(MYRANKS_H[[#This Row],[AB]]+MYRANKS_H[[#This Row],[BB]]+MYRANKS_H[[#This Row],[HBP]]),0)</f>
        <v>0.35643564356435642</v>
      </c>
      <c r="U13" s="54">
        <f>IFERROR((MYRANKS_H[[#This Row],[H]]+MYRANKS_H[[#This Row],[2B]]+2*MYRANKS_H[[#This Row],[3B]]+3*MYRANKS_H[[#This Row],[HR]])/MYRANKS_H[[#This Row],[AB]],0)</f>
        <v>0.52941176470588236</v>
      </c>
      <c r="V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  <c r="W13" s="69">
        <f>VLOOKUP(MYRANKS_H[[#This Row],[POS]],REPLACEMENT_LEVEL[],2,FALSE)</f>
        <v>467</v>
      </c>
      <c r="X13" s="69">
        <f>MYRANKS_H[[#This Row],[PROJ PTS]]-MYRANKS_H[[#This Row],[REPL LEVEL]]</f>
        <v>327</v>
      </c>
    </row>
    <row r="14" spans="1:24" ht="15" customHeight="1" x14ac:dyDescent="0.25">
      <c r="A14" s="44" t="s">
        <v>20118</v>
      </c>
      <c r="B14" s="46" t="str">
        <f>VLOOKUP(MYRANKS_H[[#This Row],[PLAYERID]],PLAYERIDMAP[],COLUMN(PLAYERIDMAP[LASTNAME]),FALSE)</f>
        <v>Votto</v>
      </c>
      <c r="C14" s="51" t="str">
        <f>VLOOKUP(MYRANKS_H[[#This Row],[PLAYERID]],PLAYERIDMAP[],COLUMN(PLAYERIDMAP[FIRSTNAME]),FALSE)</f>
        <v>Joey</v>
      </c>
      <c r="D14" s="51" t="str">
        <f>VLOOKUP(MYRANKS_H[[#This Row],[PLAYERID]],PLAYERIDMAP[],COLUMN(PLAYERIDMAP[TEAM]),FALSE)</f>
        <v>CIN</v>
      </c>
      <c r="E14" s="51" t="str">
        <f>VLOOKUP(MYRANKS_H[[#This Row],[PLAYERID]],PLAYERIDMAP[],COLUMN(PLAYERIDMAP[POS]),FALSE)</f>
        <v>1B</v>
      </c>
      <c r="F14" s="51">
        <f>VLOOKUP(MYRANKS_H[[#This Row],[PLAYERID]],PLAYERIDMAP[],COLUMN(PLAYERIDMAP[IDFANGRAPHS]),FALSE)</f>
        <v>4314</v>
      </c>
      <c r="G14" s="52">
        <f>IFERROR(VLOOKUP(MYRANKS_H[[#This Row],[IDFANGRAPHS]],STEAMER_H[],COLUMN(STEAMER_H[PA]),FALSE),0)</f>
        <v>601</v>
      </c>
      <c r="H14" s="52">
        <f>IFERROR(VLOOKUP(MYRANKS_H[[#This Row],[IDFANGRAPHS]],STEAMER_H[],COLUMN(STEAMER_H[AB]),FALSE),0)</f>
        <v>486</v>
      </c>
      <c r="I14" s="52">
        <f>IFERROR(VLOOKUP(MYRANKS_H[[#This Row],[IDFANGRAPHS]],STEAMER_H[],COLUMN(STEAMER_H[H]),FALSE),0)</f>
        <v>136</v>
      </c>
      <c r="J14" s="52">
        <f>IFERROR(VLOOKUP(MYRANKS_H[[#This Row],[IDFANGRAPHS]],STEAMER_H[],COLUMN(STEAMER_H[2B]),FALSE),0)</f>
        <v>30</v>
      </c>
      <c r="K14" s="52">
        <f>IFERROR(VLOOKUP(MYRANKS_H[[#This Row],[IDFANGRAPHS]],STEAMER_H[],COLUMN(STEAMER_H[3B]),FALSE),0)</f>
        <v>1</v>
      </c>
      <c r="L14" s="52">
        <f>IFERROR(VLOOKUP(MYRANKS_H[[#This Row],[IDFANGRAPHS]],STEAMER_H[],COLUMN(STEAMER_H[HR]),FALSE),0)</f>
        <v>20</v>
      </c>
      <c r="M14" s="52">
        <f>IFERROR(VLOOKUP(MYRANKS_H[[#This Row],[IDFANGRAPHS]],STEAMER_H[],COLUMN(STEAMER_H[R]),FALSE),0)</f>
        <v>79</v>
      </c>
      <c r="N14" s="52">
        <f>IFERROR(VLOOKUP(MYRANKS_H[[#This Row],[IDFANGRAPHS]],STEAMER_H[],COLUMN(STEAMER_H[RBI]),FALSE),0)</f>
        <v>71</v>
      </c>
      <c r="O14" s="52">
        <f>IFERROR(VLOOKUP(MYRANKS_H[[#This Row],[IDFANGRAPHS]],STEAMER_H[],COLUMN(STEAMER_H[BB]),FALSE),0)</f>
        <v>104</v>
      </c>
      <c r="P14" s="52">
        <f>IFERROR(VLOOKUP(MYRANKS_H[[#This Row],[IDFANGRAPHS]],STEAMER_H[],COLUMN(STEAMER_H[HBP]),FALSE),0)</f>
        <v>5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4</v>
      </c>
      <c r="S14" s="54">
        <f>IFERROR(MYRANKS_H[[#This Row],[H]]/MYRANKS_H[[#This Row],[AB]],0)</f>
        <v>0.27983539094650206</v>
      </c>
      <c r="T14" s="54">
        <f>IFERROR((MYRANKS_H[[#This Row],[H]]+MYRANKS_H[[#This Row],[BB]]+MYRANKS_H[[#This Row],[HBP]])/(MYRANKS_H[[#This Row],[AB]]+MYRANKS_H[[#This Row],[BB]]+MYRANKS_H[[#This Row],[HBP]]),0)</f>
        <v>0.41176470588235292</v>
      </c>
      <c r="U14" s="54">
        <f>IFERROR((MYRANKS_H[[#This Row],[H]]+MYRANKS_H[[#This Row],[2B]]+2*MYRANKS_H[[#This Row],[3B]]+3*MYRANKS_H[[#This Row],[HR]])/MYRANKS_H[[#This Row],[AB]],0)</f>
        <v>0.46913580246913578</v>
      </c>
      <c r="V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  <c r="W14" s="69">
        <f>VLOOKUP(MYRANKS_H[[#This Row],[POS]],REPLACEMENT_LEVEL[],2,FALSE)</f>
        <v>467</v>
      </c>
      <c r="X14" s="69">
        <f>MYRANKS_H[[#This Row],[PROJ PTS]]-MYRANKS_H[[#This Row],[REPL LEVEL]]</f>
        <v>326</v>
      </c>
    </row>
    <row r="15" spans="1:24" ht="15" customHeight="1" x14ac:dyDescent="0.25">
      <c r="A15" s="44" t="s">
        <v>18919</v>
      </c>
      <c r="B15" s="46" t="str">
        <f>VLOOKUP(MYRANKS_H[[#This Row],[PLAYERID]],PLAYERIDMAP[],COLUMN(PLAYERIDMAP[LASTNAME]),FALSE)</f>
        <v>Puig</v>
      </c>
      <c r="C15" s="51" t="str">
        <f>VLOOKUP(MYRANKS_H[[#This Row],[PLAYERID]],PLAYERIDMAP[],COLUMN(PLAYERIDMAP[FIRSTNAME]),FALSE)</f>
        <v>Yasiel</v>
      </c>
      <c r="D15" s="51" t="str">
        <f>VLOOKUP(MYRANKS_H[[#This Row],[PLAYERID]],PLAYERIDMAP[],COLUMN(PLAYERIDMAP[TEAM]),FALSE)</f>
        <v>LAD</v>
      </c>
      <c r="E15" s="51" t="str">
        <f>VLOOKUP(MYRANKS_H[[#This Row],[PLAYERID]],PLAYERIDMAP[],COLUMN(PLAYERIDMAP[POS]),FALSE)</f>
        <v>OF</v>
      </c>
      <c r="F15" s="51">
        <f>VLOOKUP(MYRANKS_H[[#This Row],[PLAYERID]],PLAYERIDMAP[],COLUMN(PLAYERIDMAP[IDFANGRAPHS]),FALSE)</f>
        <v>14225</v>
      </c>
      <c r="G15" s="52">
        <f>IFERROR(VLOOKUP(MYRANKS_H[[#This Row],[IDFANGRAPHS]],STEAMER_H[],COLUMN(STEAMER_H[PA]),FALSE),0)</f>
        <v>619</v>
      </c>
      <c r="H15" s="52">
        <f>IFERROR(VLOOKUP(MYRANKS_H[[#This Row],[IDFANGRAPHS]],STEAMER_H[],COLUMN(STEAMER_H[AB]),FALSE),0)</f>
        <v>541</v>
      </c>
      <c r="I15" s="52">
        <f>IFERROR(VLOOKUP(MYRANKS_H[[#This Row],[IDFANGRAPHS]],STEAMER_H[],COLUMN(STEAMER_H[H]),FALSE),0)</f>
        <v>159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5</v>
      </c>
      <c r="L15" s="52">
        <f>IFERROR(VLOOKUP(MYRANKS_H[[#This Row],[IDFANGRAPHS]],STEAMER_H[],COLUMN(STEAMER_H[HR]),FALSE),0)</f>
        <v>22</v>
      </c>
      <c r="M15" s="52">
        <f>IFERROR(VLOOKUP(MYRANKS_H[[#This Row],[IDFANGRAPHS]],STEAMER_H[],COLUMN(STEAMER_H[R]),FALSE),0)</f>
        <v>87</v>
      </c>
      <c r="N15" s="52">
        <f>IFERROR(VLOOKUP(MYRANKS_H[[#This Row],[IDFANGRAPHS]],STEAMER_H[],COLUMN(STEAMER_H[RBI]),FALSE),0)</f>
        <v>74</v>
      </c>
      <c r="O15" s="52">
        <f>IFERROR(VLOOKUP(MYRANKS_H[[#This Row],[IDFANGRAPHS]],STEAMER_H[],COLUMN(STEAMER_H[BB]),FALSE),0)</f>
        <v>60</v>
      </c>
      <c r="P15" s="52">
        <f>IFERROR(VLOOKUP(MYRANKS_H[[#This Row],[IDFANGRAPHS]],STEAMER_H[],COLUMN(STEAMER_H[HBP]),FALSE),0)</f>
        <v>10</v>
      </c>
      <c r="Q15" s="52">
        <f>IFERROR(VLOOKUP(MYRANKS_H[[#This Row],[IDFANGRAPHS]],STEAMER_H[],COLUMN(STEAMER_H[SO]),FALSE),0)</f>
        <v>115</v>
      </c>
      <c r="R15" s="52">
        <f>IFERROR(VLOOKUP(MYRANKS_H[[#This Row],[IDFANGRAPHS]],STEAMER_H[],COLUMN(STEAMER_H[SB]),FALSE),0)</f>
        <v>13</v>
      </c>
      <c r="S15" s="54">
        <f>IFERROR(MYRANKS_H[[#This Row],[H]]/MYRANKS_H[[#This Row],[AB]],0)</f>
        <v>0.29390018484288355</v>
      </c>
      <c r="T15" s="54">
        <f>IFERROR((MYRANKS_H[[#This Row],[H]]+MYRANKS_H[[#This Row],[BB]]+MYRANKS_H[[#This Row],[HBP]])/(MYRANKS_H[[#This Row],[AB]]+MYRANKS_H[[#This Row],[BB]]+MYRANKS_H[[#This Row],[HBP]]),0)</f>
        <v>0.37479541734860883</v>
      </c>
      <c r="U15" s="54">
        <f>IFERROR((MYRANKS_H[[#This Row],[H]]+MYRANKS_H[[#This Row],[2B]]+2*MYRANKS_H[[#This Row],[3B]]+3*MYRANKS_H[[#This Row],[HR]])/MYRANKS_H[[#This Row],[AB]],0)</f>
        <v>0.49353049907578556</v>
      </c>
      <c r="V1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  <c r="W15" s="69">
        <f>VLOOKUP(MYRANKS_H[[#This Row],[POS]],REPLACEMENT_LEVEL[],2,FALSE)</f>
        <v>496</v>
      </c>
      <c r="X15" s="69">
        <f>MYRANKS_H[[#This Row],[PROJ PTS]]-MYRANKS_H[[#This Row],[REPL LEVEL]]</f>
        <v>296</v>
      </c>
    </row>
    <row r="16" spans="1:24" ht="15" customHeight="1" x14ac:dyDescent="0.25">
      <c r="A16" s="44" t="s">
        <v>16264</v>
      </c>
      <c r="B16" s="46" t="str">
        <f>VLOOKUP(MYRANKS_H[[#This Row],[PLAYERID]],PLAYERIDMAP[],COLUMN(PLAYERIDMAP[LASTNAME]),FALSE)</f>
        <v>Fielder</v>
      </c>
      <c r="C16" s="51" t="str">
        <f>VLOOKUP(MYRANKS_H[[#This Row],[PLAYERID]],PLAYERIDMAP[],COLUMN(PLAYERIDMAP[FIRSTNAME]),FALSE)</f>
        <v>Prince</v>
      </c>
      <c r="D16" s="51" t="str">
        <f>VLOOKUP(MYRANKS_H[[#This Row],[PLAYERID]],PLAYERIDMAP[],COLUMN(PLAYERIDMAP[TEAM]),FALSE)</f>
        <v>TEX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4613</v>
      </c>
      <c r="G16" s="52">
        <f>IFERROR(VLOOKUP(MYRANKS_H[[#This Row],[IDFANGRAPHS]],STEAMER_H[],COLUMN(STEAMER_H[PA]),FALSE),0)</f>
        <v>599</v>
      </c>
      <c r="H16" s="52">
        <f>IFERROR(VLOOKUP(MYRANKS_H[[#This Row],[IDFANGRAPHS]],STEAMER_H[],COLUMN(STEAMER_H[AB]),FALSE),0)</f>
        <v>510</v>
      </c>
      <c r="I16" s="52">
        <f>IFERROR(VLOOKUP(MYRANKS_H[[#This Row],[IDFANGRAPHS]],STEAMER_H[],COLUMN(STEAMER_H[H]),FALSE),0)</f>
        <v>144</v>
      </c>
      <c r="J16" s="52">
        <f>IFERROR(VLOOKUP(MYRANKS_H[[#This Row],[IDFANGRAPHS]],STEAMER_H[],COLUMN(STEAMER_H[2B]),FALSE),0)</f>
        <v>28</v>
      </c>
      <c r="K16" s="52">
        <f>IFERROR(VLOOKUP(MYRANKS_H[[#This Row],[IDFANGRAPHS]],STEAMER_H[],COLUMN(STEAMER_H[3B]),FALSE),0)</f>
        <v>1</v>
      </c>
      <c r="L16" s="52">
        <f>IFERROR(VLOOKUP(MYRANKS_H[[#This Row],[IDFANGRAPHS]],STEAMER_H[],COLUMN(STEAMER_H[HR]),FALSE),0)</f>
        <v>24</v>
      </c>
      <c r="M16" s="52">
        <f>IFERROR(VLOOKUP(MYRANKS_H[[#This Row],[IDFANGRAPHS]],STEAMER_H[],COLUMN(STEAMER_H[R]),FALSE),0)</f>
        <v>81</v>
      </c>
      <c r="N16" s="52">
        <f>IFERROR(VLOOKUP(MYRANKS_H[[#This Row],[IDFANGRAPHS]],STEAMER_H[],COLUMN(STEAMER_H[RBI]),FALSE),0)</f>
        <v>86</v>
      </c>
      <c r="O16" s="52">
        <f>IFERROR(VLOOKUP(MYRANKS_H[[#This Row],[IDFANGRAPHS]],STEAMER_H[],COLUMN(STEAMER_H[BB]),FALSE),0)</f>
        <v>75</v>
      </c>
      <c r="P16" s="52">
        <f>IFERROR(VLOOKUP(MYRANKS_H[[#This Row],[IDFANGRAPHS]],STEAMER_H[],COLUMN(STEAMER_H[HBP]),FALSE),0)</f>
        <v>8</v>
      </c>
      <c r="Q16" s="52">
        <f>IFERROR(VLOOKUP(MYRANKS_H[[#This Row],[IDFANGRAPHS]],STEAMER_H[],COLUMN(STEAMER_H[SO]),FALSE),0)</f>
        <v>93</v>
      </c>
      <c r="R16" s="52">
        <f>IFERROR(VLOOKUP(MYRANKS_H[[#This Row],[IDFANGRAPHS]],STEAMER_H[],COLUMN(STEAMER_H[SB]),FALSE),0)</f>
        <v>1</v>
      </c>
      <c r="S16" s="54">
        <f>IFERROR(MYRANKS_H[[#This Row],[H]]/MYRANKS_H[[#This Row],[AB]],0)</f>
        <v>0.28235294117647058</v>
      </c>
      <c r="T16" s="54">
        <f>IFERROR((MYRANKS_H[[#This Row],[H]]+MYRANKS_H[[#This Row],[BB]]+MYRANKS_H[[#This Row],[HBP]])/(MYRANKS_H[[#This Row],[AB]]+MYRANKS_H[[#This Row],[BB]]+MYRANKS_H[[#This Row],[HBP]]),0)</f>
        <v>0.38279932546374368</v>
      </c>
      <c r="U16" s="54">
        <f>IFERROR((MYRANKS_H[[#This Row],[H]]+MYRANKS_H[[#This Row],[2B]]+2*MYRANKS_H[[#This Row],[3B]]+3*MYRANKS_H[[#This Row],[HR]])/MYRANKS_H[[#This Row],[AB]],0)</f>
        <v>0.4823529411764706</v>
      </c>
      <c r="V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6" s="69">
        <f>VLOOKUP(MYRANKS_H[[#This Row],[POS]],REPLACEMENT_LEVEL[],2,FALSE)</f>
        <v>467</v>
      </c>
      <c r="X16" s="69">
        <f>MYRANKS_H[[#This Row],[PROJ PTS]]-MYRANKS_H[[#This Row],[REPL LEVEL]]</f>
        <v>276</v>
      </c>
    </row>
    <row r="17" spans="1:24" ht="15" customHeight="1" x14ac:dyDescent="0.25">
      <c r="A17" s="44" t="s">
        <v>17925</v>
      </c>
      <c r="B17" s="46" t="str">
        <f>VLOOKUP(MYRANKS_H[[#This Row],[PLAYERID]],PLAYERIDMAP[],COLUMN(PLAYERIDMAP[LASTNAME]),FALSE)</f>
        <v>Martinez</v>
      </c>
      <c r="C17" s="51" t="str">
        <f>VLOOKUP(MYRANKS_H[[#This Row],[PLAYERID]],PLAYERIDMAP[],COLUMN(PLAYERIDMAP[FIRSTNAME]),FALSE)</f>
        <v>Victor</v>
      </c>
      <c r="D17" s="51" t="str">
        <f>VLOOKUP(MYRANKS_H[[#This Row],[PLAYERID]],PLAYERIDMAP[],COLUMN(PLAYERIDMAP[TEAM]),FALSE)</f>
        <v>DET</v>
      </c>
      <c r="E17" s="51" t="str">
        <f>VLOOKUP(MYRANKS_H[[#This Row],[PLAYERID]],PLAYERIDMAP[],COLUMN(PLAYERIDMAP[POS]),FALSE)</f>
        <v>1B</v>
      </c>
      <c r="F17" s="51">
        <f>VLOOKUP(MYRANKS_H[[#This Row],[PLAYERID]],PLAYERIDMAP[],COLUMN(PLAYERIDMAP[IDFANGRAPHS]),FALSE)</f>
        <v>393</v>
      </c>
      <c r="G17" s="52">
        <f>IFERROR(VLOOKUP(MYRANKS_H[[#This Row],[IDFANGRAPHS]],STEAMER_H[],COLUMN(STEAMER_H[PA]),FALSE),0)</f>
        <v>592</v>
      </c>
      <c r="H17" s="52">
        <f>IFERROR(VLOOKUP(MYRANKS_H[[#This Row],[IDFANGRAPHS]],STEAMER_H[],COLUMN(STEAMER_H[AB]),FALSE),0)</f>
        <v>527</v>
      </c>
      <c r="I17" s="52">
        <f>IFERROR(VLOOKUP(MYRANKS_H[[#This Row],[IDFANGRAPHS]],STEAMER_H[],COLUMN(STEAMER_H[H]),FALSE),0)</f>
        <v>163</v>
      </c>
      <c r="J17" s="52">
        <f>IFERROR(VLOOKUP(MYRANKS_H[[#This Row],[IDFANGRAPHS]],STEAMER_H[],COLUMN(STEAMER_H[2B]),FALSE),0)</f>
        <v>31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79</v>
      </c>
      <c r="N17" s="52">
        <f>IFERROR(VLOOKUP(MYRANKS_H[[#This Row],[IDFANGRAPHS]],STEAMER_H[],COLUMN(STEAMER_H[RBI]),FALSE),0)</f>
        <v>84</v>
      </c>
      <c r="O17" s="52">
        <f>IFERROR(VLOOKUP(MYRANKS_H[[#This Row],[IDFANGRAPHS]],STEAMER_H[],COLUMN(STEAMER_H[BB]),FALSE),0)</f>
        <v>56</v>
      </c>
      <c r="P17" s="52">
        <f>IFERROR(VLOOKUP(MYRANKS_H[[#This Row],[IDFANGRAPHS]],STEAMER_H[],COLUMN(STEAMER_H[HBP]),FALSE),0)</f>
        <v>4</v>
      </c>
      <c r="Q17" s="52">
        <f>IFERROR(VLOOKUP(MYRANKS_H[[#This Row],[IDFANGRAPHS]],STEAMER_H[],COLUMN(STEAMER_H[SO]),FALSE),0)</f>
        <v>50</v>
      </c>
      <c r="R17" s="52">
        <f>IFERROR(VLOOKUP(MYRANKS_H[[#This Row],[IDFANGRAPHS]],STEAMER_H[],COLUMN(STEAMER_H[SB]),FALSE),0)</f>
        <v>3</v>
      </c>
      <c r="S17" s="54">
        <f>IFERROR(MYRANKS_H[[#This Row],[H]]/MYRANKS_H[[#This Row],[AB]],0)</f>
        <v>0.30929791271347251</v>
      </c>
      <c r="T17" s="54">
        <f>IFERROR((MYRANKS_H[[#This Row],[H]]+MYRANKS_H[[#This Row],[BB]]+MYRANKS_H[[#This Row],[HBP]])/(MYRANKS_H[[#This Row],[AB]]+MYRANKS_H[[#This Row],[BB]]+MYRANKS_H[[#This Row],[HBP]]),0)</f>
        <v>0.37989778534923341</v>
      </c>
      <c r="U17" s="54">
        <f>IFERROR((MYRANKS_H[[#This Row],[H]]+MYRANKS_H[[#This Row],[2B]]+2*MYRANKS_H[[#This Row],[3B]]+3*MYRANKS_H[[#This Row],[HR]])/MYRANKS_H[[#This Row],[AB]],0)</f>
        <v>0.48576850094876661</v>
      </c>
      <c r="V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7" s="69">
        <f>VLOOKUP(MYRANKS_H[[#This Row],[POS]],REPLACEMENT_LEVEL[],2,FALSE)</f>
        <v>467</v>
      </c>
      <c r="X17" s="69">
        <f>MYRANKS_H[[#This Row],[PROJ PTS]]-MYRANKS_H[[#This Row],[REPL LEVEL]]</f>
        <v>276</v>
      </c>
    </row>
    <row r="18" spans="1:24" ht="15" customHeight="1" x14ac:dyDescent="0.25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  <c r="W18" s="69">
        <f>VLOOKUP(MYRANKS_H[[#This Row],[POS]],REPLACEMENT_LEVEL[],2,FALSE)</f>
        <v>473</v>
      </c>
      <c r="X18" s="69">
        <f>MYRANKS_H[[#This Row],[PROJ PTS]]-MYRANKS_H[[#This Row],[REPL LEVEL]]</f>
        <v>275</v>
      </c>
    </row>
    <row r="19" spans="1:24" ht="15" customHeight="1" x14ac:dyDescent="0.25">
      <c r="A19" s="44" t="s">
        <v>18986</v>
      </c>
      <c r="B19" s="46" t="str">
        <f>VLOOKUP(MYRANKS_H[[#This Row],[PLAYERID]],PLAYERIDMAP[],COLUMN(PLAYERIDMAP[LASTNAME]),FALSE)</f>
        <v>Ramirez</v>
      </c>
      <c r="C19" s="51" t="str">
        <f>VLOOKUP(MYRANKS_H[[#This Row],[PLAYERID]],PLAYERIDMAP[],COLUMN(PLAYERIDMAP[FIRSTNAME]),FALSE)</f>
        <v>Hanley</v>
      </c>
      <c r="D19" s="51" t="str">
        <f>VLOOKUP(MYRANKS_H[[#This Row],[PLAYERID]],PLAYERIDMAP[],COLUMN(PLAYERIDMAP[TEAM]),FALSE)</f>
        <v>BOS</v>
      </c>
      <c r="E19" s="51" t="str">
        <f>VLOOKUP(MYRANKS_H[[#This Row],[PLAYERID]],PLAYERIDMAP[],COLUMN(PLAYERIDMAP[POS]),FALSE)</f>
        <v>SS</v>
      </c>
      <c r="F19" s="51">
        <f>VLOOKUP(MYRANKS_H[[#This Row],[PLAYERID]],PLAYERIDMAP[],COLUMN(PLAYERIDMAP[IDFANGRAPHS]),FALSE)</f>
        <v>8001</v>
      </c>
      <c r="G19" s="52">
        <f>IFERROR(VLOOKUP(MYRANKS_H[[#This Row],[IDFANGRAPHS]],STEAMER_H[],COLUMN(STEAMER_H[PA]),FALSE),0)</f>
        <v>602</v>
      </c>
      <c r="H19" s="52">
        <f>IFERROR(VLOOKUP(MYRANKS_H[[#This Row],[IDFANGRAPHS]],STEAMER_H[],COLUMN(STEAMER_H[AB]),FALSE),0)</f>
        <v>531</v>
      </c>
      <c r="I19" s="52">
        <f>IFERROR(VLOOKUP(MYRANKS_H[[#This Row],[IDFANGRAPHS]],STEAMER_H[],COLUMN(STEAMER_H[H]),FALSE),0)</f>
        <v>155</v>
      </c>
      <c r="J19" s="52">
        <f>IFERROR(VLOOKUP(MYRANKS_H[[#This Row],[IDFANGRAPHS]],STEAMER_H[],COLUMN(STEAMER_H[2B]),FALSE),0)</f>
        <v>35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20</v>
      </c>
      <c r="M19" s="52">
        <f>IFERROR(VLOOKUP(MYRANKS_H[[#This Row],[IDFANGRAPHS]],STEAMER_H[],COLUMN(STEAMER_H[R]),FALSE),0)</f>
        <v>83</v>
      </c>
      <c r="N19" s="52">
        <f>IFERROR(VLOOKUP(MYRANKS_H[[#This Row],[IDFANGRAPHS]],STEAMER_H[],COLUMN(STEAMER_H[RBI]),FALSE),0)</f>
        <v>83</v>
      </c>
      <c r="O19" s="52">
        <f>IFERROR(VLOOKUP(MYRANKS_H[[#This Row],[IDFANGRAPHS]],STEAMER_H[],COLUMN(STEAMER_H[BB]),FALSE),0)</f>
        <v>59</v>
      </c>
      <c r="P19" s="52">
        <f>IFERROR(VLOOKUP(MYRANKS_H[[#This Row],[IDFANGRAPHS]],STEAMER_H[],COLUMN(STEAMER_H[HBP]),FALSE),0)</f>
        <v>6</v>
      </c>
      <c r="Q19" s="52">
        <f>IFERROR(VLOOKUP(MYRANKS_H[[#This Row],[IDFANGRAPHS]],STEAMER_H[],COLUMN(STEAMER_H[SO]),FALSE),0)</f>
        <v>102</v>
      </c>
      <c r="R19" s="52">
        <f>IFERROR(VLOOKUP(MYRANKS_H[[#This Row],[IDFANGRAPHS]],STEAMER_H[],COLUMN(STEAMER_H[SB]),FALSE),0)</f>
        <v>13</v>
      </c>
      <c r="S19" s="54">
        <f>IFERROR(MYRANKS_H[[#This Row],[H]]/MYRANKS_H[[#This Row],[AB]],0)</f>
        <v>0.29190207156308851</v>
      </c>
      <c r="T19" s="54">
        <f>IFERROR((MYRANKS_H[[#This Row],[H]]+MYRANKS_H[[#This Row],[BB]]+MYRANKS_H[[#This Row],[HBP]])/(MYRANKS_H[[#This Row],[AB]]+MYRANKS_H[[#This Row],[BB]]+MYRANKS_H[[#This Row],[HBP]]),0)</f>
        <v>0.36912751677852351</v>
      </c>
      <c r="U19" s="54">
        <f>IFERROR((MYRANKS_H[[#This Row],[H]]+MYRANKS_H[[#This Row],[2B]]+2*MYRANKS_H[[#This Row],[3B]]+3*MYRANKS_H[[#This Row],[HR]])/MYRANKS_H[[#This Row],[AB]],0)</f>
        <v>0.47457627118644069</v>
      </c>
      <c r="V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  <c r="W19" s="69">
        <f>VLOOKUP(MYRANKS_H[[#This Row],[POS]],REPLACEMENT_LEVEL[],2,FALSE)</f>
        <v>480</v>
      </c>
      <c r="X19" s="69">
        <f>MYRANKS_H[[#This Row],[PROJ PTS]]-MYRANKS_H[[#This Row],[REPL LEVEL]]</f>
        <v>270</v>
      </c>
    </row>
    <row r="20" spans="1:24" ht="15" customHeight="1" x14ac:dyDescent="0.25">
      <c r="A20" s="44" t="s">
        <v>18522</v>
      </c>
      <c r="B20" s="46" t="str">
        <f>VLOOKUP(MYRANKS_H[[#This Row],[PLAYERID]],PLAYERIDMAP[],COLUMN(PLAYERIDMAP[LASTNAME]),FALSE)</f>
        <v>Ortiz</v>
      </c>
      <c r="C20" s="51" t="str">
        <f>VLOOKUP(MYRANKS_H[[#This Row],[PLAYERID]],PLAYERIDMAP[],COLUMN(PLAYERIDMAP[FIRSTNAME]),FALSE)</f>
        <v>David</v>
      </c>
      <c r="D20" s="51" t="str">
        <f>VLOOKUP(MYRANKS_H[[#This Row],[PLAYERID]],PLAYERIDMAP[],COLUMN(PLAYERIDMAP[TEAM]),FALSE)</f>
        <v>BOS</v>
      </c>
      <c r="E20" s="51" t="str">
        <f>VLOOKUP(MYRANKS_H[[#This Row],[PLAYERID]],PLAYERIDMAP[],COLUMN(PLAYERIDMAP[POS]),FALSE)</f>
        <v>DH</v>
      </c>
      <c r="F20" s="51">
        <f>VLOOKUP(MYRANKS_H[[#This Row],[PLAYERID]],PLAYERIDMAP[],COLUMN(PLAYERIDMAP[IDFANGRAPHS]),FALSE)</f>
        <v>745</v>
      </c>
      <c r="G20" s="52">
        <f>IFERROR(VLOOKUP(MYRANKS_H[[#This Row],[IDFANGRAPHS]],STEAMER_H[],COLUMN(STEAMER_H[PA]),FALSE),0)</f>
        <v>603</v>
      </c>
      <c r="H20" s="52">
        <f>IFERROR(VLOOKUP(MYRANKS_H[[#This Row],[IDFANGRAPHS]],STEAMER_H[],COLUMN(STEAMER_H[AB]),FALSE),0)</f>
        <v>522</v>
      </c>
      <c r="I20" s="52">
        <f>IFERROR(VLOOKUP(MYRANKS_H[[#This Row],[IDFANGRAPHS]],STEAMER_H[],COLUMN(STEAMER_H[H]),FALSE),0)</f>
        <v>145</v>
      </c>
      <c r="J20" s="52">
        <f>IFERROR(VLOOKUP(MYRANKS_H[[#This Row],[IDFANGRAPHS]],STEAMER_H[],COLUMN(STEAMER_H[2B]),FALSE),0)</f>
        <v>32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26</v>
      </c>
      <c r="M20" s="52">
        <f>IFERROR(VLOOKUP(MYRANKS_H[[#This Row],[IDFANGRAPHS]],STEAMER_H[],COLUMN(STEAMER_H[R]),FALSE),0)</f>
        <v>85</v>
      </c>
      <c r="N20" s="52">
        <f>IFERROR(VLOOKUP(MYRANKS_H[[#This Row],[IDFANGRAPHS]],STEAMER_H[],COLUMN(STEAMER_H[RBI]),FALSE),0)</f>
        <v>91</v>
      </c>
      <c r="O20" s="52">
        <f>IFERROR(VLOOKUP(MYRANKS_H[[#This Row],[IDFANGRAPHS]],STEAMER_H[],COLUMN(STEAMER_H[BB]),FALSE),0)</f>
        <v>73</v>
      </c>
      <c r="P20" s="52">
        <f>IFERROR(VLOOKUP(MYRANKS_H[[#This Row],[IDFANGRAPHS]],STEAMER_H[],COLUMN(STEAMER_H[HBP]),FALSE),0)</f>
        <v>3</v>
      </c>
      <c r="Q20" s="52">
        <f>IFERROR(VLOOKUP(MYRANKS_H[[#This Row],[IDFANGRAPHS]],STEAMER_H[],COLUMN(STEAMER_H[SO]),FALSE),0)</f>
        <v>99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0.27777777777777779</v>
      </c>
      <c r="T20" s="54">
        <f>IFERROR((MYRANKS_H[[#This Row],[H]]+MYRANKS_H[[#This Row],[BB]]+MYRANKS_H[[#This Row],[HBP]])/(MYRANKS_H[[#This Row],[AB]]+MYRANKS_H[[#This Row],[BB]]+MYRANKS_H[[#This Row],[HBP]]),0)</f>
        <v>0.36956521739130432</v>
      </c>
      <c r="U20" s="54">
        <f>IFERROR((MYRANKS_H[[#This Row],[H]]+MYRANKS_H[[#This Row],[2B]]+2*MYRANKS_H[[#This Row],[3B]]+3*MYRANKS_H[[#This Row],[HR]])/MYRANKS_H[[#This Row],[AB]],0)</f>
        <v>0.49233716475095785</v>
      </c>
      <c r="V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  <c r="W20" s="69">
        <f>VLOOKUP(MYRANKS_H[[#This Row],[POS]],REPLACEMENT_LEVEL[],2,FALSE)</f>
        <v>501</v>
      </c>
      <c r="X20" s="69">
        <f>MYRANKS_H[[#This Row],[PROJ PTS]]-MYRANKS_H[[#This Row],[REPL LEVEL]]</f>
        <v>259</v>
      </c>
    </row>
    <row r="21" spans="1:24" ht="15" customHeight="1" x14ac:dyDescent="0.25">
      <c r="A21" s="44" t="s">
        <v>15179</v>
      </c>
      <c r="B21" s="46" t="str">
        <f>VLOOKUP(MYRANKS_H[[#This Row],[PLAYERID]],PLAYERIDMAP[],COLUMN(PLAYERIDMAP[LASTNAME]),FALSE)</f>
        <v>Braun</v>
      </c>
      <c r="C21" s="51" t="str">
        <f>VLOOKUP(MYRANKS_H[[#This Row],[PLAYERID]],PLAYERIDMAP[],COLUMN(PLAYERIDMAP[FIRSTNAME]),FALSE)</f>
        <v>Ryan</v>
      </c>
      <c r="D21" s="51" t="str">
        <f>VLOOKUP(MYRANKS_H[[#This Row],[PLAYERID]],PLAYERIDMAP[],COLUMN(PLAYERIDMAP[TEAM]),FALSE)</f>
        <v>MIL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3410</v>
      </c>
      <c r="G21" s="52">
        <f>IFERROR(VLOOKUP(MYRANKS_H[[#This Row],[IDFANGRAPHS]],STEAMER_H[],COLUMN(STEAMER_H[PA]),FALSE),0)</f>
        <v>626</v>
      </c>
      <c r="H21" s="52">
        <f>IFERROR(VLOOKUP(MYRANKS_H[[#This Row],[IDFANGRAPHS]],STEAMER_H[],COLUMN(STEAMER_H[AB]),FALSE),0)</f>
        <v>559</v>
      </c>
      <c r="I21" s="52">
        <f>IFERROR(VLOOKUP(MYRANKS_H[[#This Row],[IDFANGRAPHS]],STEAMER_H[],COLUMN(STEAMER_H[H]),FALSE),0)</f>
        <v>155</v>
      </c>
      <c r="J21" s="52">
        <f>IFERROR(VLOOKUP(MYRANKS_H[[#This Row],[IDFANGRAPHS]],STEAMER_H[],COLUMN(STEAMER_H[2B]),FALSE),0)</f>
        <v>30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25</v>
      </c>
      <c r="M21" s="52">
        <f>IFERROR(VLOOKUP(MYRANKS_H[[#This Row],[IDFANGRAPHS]],STEAMER_H[],COLUMN(STEAMER_H[R]),FALSE),0)</f>
        <v>82</v>
      </c>
      <c r="N21" s="52">
        <f>IFERROR(VLOOKUP(MYRANKS_H[[#This Row],[IDFANGRAPHS]],STEAMER_H[],COLUMN(STEAMER_H[RBI]),FALSE),0)</f>
        <v>82</v>
      </c>
      <c r="O21" s="52">
        <f>IFERROR(VLOOKUP(MYRANKS_H[[#This Row],[IDFANGRAPHS]],STEAMER_H[],COLUMN(STEAMER_H[BB]),FALSE),0)</f>
        <v>54</v>
      </c>
      <c r="P21" s="52">
        <f>IFERROR(VLOOKUP(MYRANKS_H[[#This Row],[IDFANGRAPHS]],STEAMER_H[],COLUMN(STEAMER_H[HBP]),FALSE),0)</f>
        <v>6</v>
      </c>
      <c r="Q21" s="52">
        <f>IFERROR(VLOOKUP(MYRANKS_H[[#This Row],[IDFANGRAPHS]],STEAMER_H[],COLUMN(STEAMER_H[SO]),FALSE),0)</f>
        <v>124</v>
      </c>
      <c r="R21" s="52">
        <f>IFERROR(VLOOKUP(MYRANKS_H[[#This Row],[IDFANGRAPHS]],STEAMER_H[],COLUMN(STEAMER_H[SB]),FALSE),0)</f>
        <v>13</v>
      </c>
      <c r="S21" s="54">
        <f>IFERROR(MYRANKS_H[[#This Row],[H]]/MYRANKS_H[[#This Row],[AB]],0)</f>
        <v>0.2772808586762075</v>
      </c>
      <c r="T21" s="54">
        <f>IFERROR((MYRANKS_H[[#This Row],[H]]+MYRANKS_H[[#This Row],[BB]]+MYRANKS_H[[#This Row],[HBP]])/(MYRANKS_H[[#This Row],[AB]]+MYRANKS_H[[#This Row],[BB]]+MYRANKS_H[[#This Row],[HBP]]),0)</f>
        <v>0.34733441033925688</v>
      </c>
      <c r="U21" s="54">
        <f>IFERROR((MYRANKS_H[[#This Row],[H]]+MYRANKS_H[[#This Row],[2B]]+2*MYRANKS_H[[#This Row],[3B]]+3*MYRANKS_H[[#This Row],[HR]])/MYRANKS_H[[#This Row],[AB]],0)</f>
        <v>0.47942754919499103</v>
      </c>
      <c r="V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  <c r="W21" s="69">
        <f>VLOOKUP(MYRANKS_H[[#This Row],[POS]],REPLACEMENT_LEVEL[],2,FALSE)</f>
        <v>496</v>
      </c>
      <c r="X21" s="69">
        <f>MYRANKS_H[[#This Row],[PROJ PTS]]-MYRANKS_H[[#This Row],[REPL LEVEL]]</f>
        <v>256</v>
      </c>
    </row>
    <row r="22" spans="1:24" ht="15" customHeight="1" x14ac:dyDescent="0.25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  <c r="W22" s="69">
        <f>VLOOKUP(MYRANKS_H[[#This Row],[POS]],REPLACEMENT_LEVEL[],2,FALSE)</f>
        <v>473</v>
      </c>
      <c r="X22" s="69">
        <f>MYRANKS_H[[#This Row],[PROJ PTS]]-MYRANKS_H[[#This Row],[REPL LEVEL]]</f>
        <v>253</v>
      </c>
    </row>
    <row r="23" spans="1:24" ht="15" customHeight="1" x14ac:dyDescent="0.25">
      <c r="A23" s="44" t="s">
        <v>19247</v>
      </c>
      <c r="B23" s="46" t="str">
        <f>VLOOKUP(MYRANKS_H[[#This Row],[PLAYERID]],PLAYERIDMAP[],COLUMN(PLAYERIDMAP[LASTNAME]),FALSE)</f>
        <v>Rosario</v>
      </c>
      <c r="C23" s="51" t="str">
        <f>VLOOKUP(MYRANKS_H[[#This Row],[PLAYERID]],PLAYERIDMAP[],COLUMN(PLAYERIDMAP[FIRSTNAME]),FALSE)</f>
        <v>Wilin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C</v>
      </c>
      <c r="F23" s="51">
        <f>VLOOKUP(MYRANKS_H[[#This Row],[PLAYERID]],PLAYERIDMAP[],COLUMN(PLAYERIDMAP[IDFANGRAPHS]),FALSE)</f>
        <v>8002</v>
      </c>
      <c r="G23" s="52">
        <f>IFERROR(VLOOKUP(MYRANKS_H[[#This Row],[IDFANGRAPHS]],STEAMER_H[],COLUMN(STEAMER_H[PA]),FALSE),0)</f>
        <v>468</v>
      </c>
      <c r="H23" s="52">
        <f>IFERROR(VLOOKUP(MYRANKS_H[[#This Row],[IDFANGRAPHS]],STEAMER_H[],COLUMN(STEAMER_H[AB]),FALSE),0)</f>
        <v>437</v>
      </c>
      <c r="I23" s="52">
        <f>IFERROR(VLOOKUP(MYRANKS_H[[#This Row],[IDFANGRAPHS]],STEAMER_H[],COLUMN(STEAMER_H[H]),FALSE),0)</f>
        <v>123</v>
      </c>
      <c r="J23" s="52">
        <f>IFERROR(VLOOKUP(MYRANKS_H[[#This Row],[IDFANGRAPHS]],STEAMER_H[],COLUMN(STEAMER_H[2B]),FALSE),0)</f>
        <v>24</v>
      </c>
      <c r="K23" s="52">
        <f>IFERROR(VLOOKUP(MYRANKS_H[[#This Row],[IDFANGRAPHS]],STEAMER_H[],COLUMN(STEAMER_H[3B]),FALSE),0)</f>
        <v>1</v>
      </c>
      <c r="L23" s="52">
        <f>IFERROR(VLOOKUP(MYRANKS_H[[#This Row],[IDFANGRAPHS]],STEAMER_H[],COLUMN(STEAMER_H[HR]),FALSE),0)</f>
        <v>22</v>
      </c>
      <c r="M23" s="52">
        <f>IFERROR(VLOOKUP(MYRANKS_H[[#This Row],[IDFANGRAPHS]],STEAMER_H[],COLUMN(STEAMER_H[R]),FALSE),0)</f>
        <v>58</v>
      </c>
      <c r="N23" s="52">
        <f>IFERROR(VLOOKUP(MYRANKS_H[[#This Row],[IDFANGRAPHS]],STEAMER_H[],COLUMN(STEAMER_H[RBI]),FALSE),0)</f>
        <v>70</v>
      </c>
      <c r="O23" s="52">
        <f>IFERROR(VLOOKUP(MYRANKS_H[[#This Row],[IDFANGRAPHS]],STEAMER_H[],COLUMN(STEAMER_H[BB]),FALSE),0)</f>
        <v>24</v>
      </c>
      <c r="P23" s="52">
        <f>IFERROR(VLOOKUP(MYRANKS_H[[#This Row],[IDFANGRAPHS]],STEAMER_H[],COLUMN(STEAMER_H[HBP]),FALSE),0)</f>
        <v>2</v>
      </c>
      <c r="Q23" s="52">
        <f>IFERROR(VLOOKUP(MYRANKS_H[[#This Row],[IDFANGRAPHS]],STEAMER_H[],COLUMN(STEAMER_H[SO]),FALSE),0)</f>
        <v>90</v>
      </c>
      <c r="R23" s="52">
        <f>IFERROR(VLOOKUP(MYRANKS_H[[#This Row],[IDFANGRAPHS]],STEAMER_H[],COLUMN(STEAMER_H[SB]),FALSE),0)</f>
        <v>3</v>
      </c>
      <c r="S23" s="54">
        <f>IFERROR(MYRANKS_H[[#This Row],[H]]/MYRANKS_H[[#This Row],[AB]],0)</f>
        <v>0.28146453089244849</v>
      </c>
      <c r="T23" s="54">
        <f>IFERROR((MYRANKS_H[[#This Row],[H]]+MYRANKS_H[[#This Row],[BB]]+MYRANKS_H[[#This Row],[HBP]])/(MYRANKS_H[[#This Row],[AB]]+MYRANKS_H[[#This Row],[BB]]+MYRANKS_H[[#This Row],[HBP]]),0)</f>
        <v>0.32181425485961124</v>
      </c>
      <c r="U23" s="54">
        <f>IFERROR((MYRANKS_H[[#This Row],[H]]+MYRANKS_H[[#This Row],[2B]]+2*MYRANKS_H[[#This Row],[3B]]+3*MYRANKS_H[[#This Row],[HR]])/MYRANKS_H[[#This Row],[AB]],0)</f>
        <v>0.49199084668192222</v>
      </c>
      <c r="V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23" s="69">
        <f>VLOOKUP(MYRANKS_H[[#This Row],[POS]],REPLACEMENT_LEVEL[],2,FALSE)</f>
        <v>284</v>
      </c>
      <c r="X23" s="69">
        <f>MYRANKS_H[[#This Row],[PROJ PTS]]-MYRANKS_H[[#This Row],[REPL LEVEL]]</f>
        <v>250</v>
      </c>
    </row>
    <row r="24" spans="1:24" ht="15" customHeight="1" x14ac:dyDescent="0.25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  <c r="W24" s="69">
        <f>VLOOKUP(MYRANKS_H[[#This Row],[POS]],REPLACEMENT_LEVEL[],2,FALSE)</f>
        <v>473</v>
      </c>
      <c r="X24" s="69">
        <f>MYRANKS_H[[#This Row],[PROJ PTS]]-MYRANKS_H[[#This Row],[REPL LEVEL]]</f>
        <v>248</v>
      </c>
    </row>
    <row r="25" spans="1:24" ht="15" customHeight="1" x14ac:dyDescent="0.25">
      <c r="A25" s="44" t="s">
        <v>16588</v>
      </c>
      <c r="B25" s="46" t="str">
        <f>VLOOKUP(MYRANKS_H[[#This Row],[PLAYERID]],PLAYERIDMAP[],COLUMN(PLAYERIDMAP[LASTNAME]),FALSE)</f>
        <v>Gonzalez</v>
      </c>
      <c r="C25" s="51" t="str">
        <f>VLOOKUP(MYRANKS_H[[#This Row],[PLAYERID]],PLAYERIDMAP[],COLUMN(PLAYERIDMAP[FIRSTNAME]),FALSE)</f>
        <v>Adrian</v>
      </c>
      <c r="D25" s="51" t="str">
        <f>VLOOKUP(MYRANKS_H[[#This Row],[PLAYERID]],PLAYERIDMAP[],COLUMN(PLAYERIDMAP[TEAM]),FALSE)</f>
        <v>LAD</v>
      </c>
      <c r="E25" s="51" t="str">
        <f>VLOOKUP(MYRANKS_H[[#This Row],[PLAYERID]],PLAYERIDMAP[],COLUMN(PLAYERIDMAP[POS]),FALSE)</f>
        <v>1B</v>
      </c>
      <c r="F25" s="51">
        <f>VLOOKUP(MYRANKS_H[[#This Row],[PLAYERID]],PLAYERIDMAP[],COLUMN(PLAYERIDMAP[IDFANGRAPHS]),FALSE)</f>
        <v>1908</v>
      </c>
      <c r="G25" s="52">
        <f>IFERROR(VLOOKUP(MYRANKS_H[[#This Row],[IDFANGRAPHS]],STEAMER_H[],COLUMN(STEAMER_H[PA]),FALSE),0)</f>
        <v>642</v>
      </c>
      <c r="H25" s="52">
        <f>IFERROR(VLOOKUP(MYRANKS_H[[#This Row],[IDFANGRAPHS]],STEAMER_H[],COLUMN(STEAMER_H[AB]),FALSE),0)</f>
        <v>581</v>
      </c>
      <c r="I25" s="52">
        <f>IFERROR(VLOOKUP(MYRANKS_H[[#This Row],[IDFANGRAPHS]],STEAMER_H[],COLUMN(STEAMER_H[H]),FALSE),0)</f>
        <v>163</v>
      </c>
      <c r="J25" s="52">
        <f>IFERROR(VLOOKUP(MYRANKS_H[[#This Row],[IDFANGRAPHS]],STEAMER_H[],COLUMN(STEAMER_H[2B]),FALSE),0)</f>
        <v>33</v>
      </c>
      <c r="K25" s="52">
        <f>IFERROR(VLOOKUP(MYRANKS_H[[#This Row],[IDFANGRAPHS]],STEAMER_H[],COLUMN(STEAMER_H[3B]),FALSE),0)</f>
        <v>0</v>
      </c>
      <c r="L25" s="52">
        <f>IFERROR(VLOOKUP(MYRANKS_H[[#This Row],[IDFANGRAPHS]],STEAMER_H[],COLUMN(STEAMER_H[HR]),FALSE),0)</f>
        <v>24</v>
      </c>
      <c r="M25" s="52">
        <f>IFERROR(VLOOKUP(MYRANKS_H[[#This Row],[IDFANGRAPHS]],STEAMER_H[],COLUMN(STEAMER_H[R]),FALSE),0)</f>
        <v>77</v>
      </c>
      <c r="N25" s="52">
        <f>IFERROR(VLOOKUP(MYRANKS_H[[#This Row],[IDFANGRAPHS]],STEAMER_H[],COLUMN(STEAMER_H[RBI]),FALSE),0)</f>
        <v>86</v>
      </c>
      <c r="O25" s="52">
        <f>IFERROR(VLOOKUP(MYRANKS_H[[#This Row],[IDFANGRAPHS]],STEAMER_H[],COLUMN(STEAMER_H[BB]),FALSE),0)</f>
        <v>52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109</v>
      </c>
      <c r="R25" s="52">
        <f>IFERROR(VLOOKUP(MYRANKS_H[[#This Row],[IDFANGRAPHS]],STEAMER_H[],COLUMN(STEAMER_H[SB]),FALSE),0)</f>
        <v>2</v>
      </c>
      <c r="S25" s="54">
        <f>IFERROR(MYRANKS_H[[#This Row],[H]]/MYRANKS_H[[#This Row],[AB]],0)</f>
        <v>0.28055077452667815</v>
      </c>
      <c r="T25" s="54">
        <f>IFERROR((MYRANKS_H[[#This Row],[H]]+MYRANKS_H[[#This Row],[BB]]+MYRANKS_H[[#This Row],[HBP]])/(MYRANKS_H[[#This Row],[AB]]+MYRANKS_H[[#This Row],[BB]]+MYRANKS_H[[#This Row],[HBP]]),0)</f>
        <v>0.34276729559748426</v>
      </c>
      <c r="U25" s="54">
        <f>IFERROR((MYRANKS_H[[#This Row],[H]]+MYRANKS_H[[#This Row],[2B]]+2*MYRANKS_H[[#This Row],[3B]]+3*MYRANKS_H[[#This Row],[HR]])/MYRANKS_H[[#This Row],[AB]],0)</f>
        <v>0.46127366609294318</v>
      </c>
      <c r="V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  <c r="W25" s="69">
        <f>VLOOKUP(MYRANKS_H[[#This Row],[POS]],REPLACEMENT_LEVEL[],2,FALSE)</f>
        <v>467</v>
      </c>
      <c r="X25" s="69">
        <f>MYRANKS_H[[#This Row],[PROJ PTS]]-MYRANKS_H[[#This Row],[REPL LEVEL]]</f>
        <v>244</v>
      </c>
    </row>
    <row r="26" spans="1:24" ht="15" customHeight="1" x14ac:dyDescent="0.25">
      <c r="A26" s="44" t="s">
        <v>16491</v>
      </c>
      <c r="B26" s="46" t="str">
        <f>VLOOKUP(MYRANKS_H[[#This Row],[PLAYERID]],PLAYERIDMAP[],COLUMN(PLAYERIDMAP[LASTNAME]),FALSE)</f>
        <v>Gattis</v>
      </c>
      <c r="C26" s="51" t="str">
        <f>VLOOKUP(MYRANKS_H[[#This Row],[PLAYERID]],PLAYERIDMAP[],COLUMN(PLAYERIDMAP[FIRSTNAME]),FALSE)</f>
        <v>Evan</v>
      </c>
      <c r="D26" s="51" t="str">
        <f>VLOOKUP(MYRANKS_H[[#This Row],[PLAYERID]],PLAYERIDMAP[],COLUMN(PLAYERIDMAP[TEAM]),FALSE)</f>
        <v>ATL</v>
      </c>
      <c r="E26" s="51" t="str">
        <f>VLOOKUP(MYRANKS_H[[#This Row],[PLAYERID]],PLAYERIDMAP[],COLUMN(PLAYERIDMAP[POS]),FALSE)</f>
        <v>C</v>
      </c>
      <c r="F26" s="51">
        <f>VLOOKUP(MYRANKS_H[[#This Row],[PLAYERID]],PLAYERIDMAP[],COLUMN(PLAYERIDMAP[IDFANGRAPHS]),FALSE)</f>
        <v>11003</v>
      </c>
      <c r="G26" s="52">
        <f>IFERROR(VLOOKUP(MYRANKS_H[[#This Row],[IDFANGRAPHS]],STEAMER_H[],COLUMN(STEAMER_H[PA]),FALSE),0)</f>
        <v>564</v>
      </c>
      <c r="H26" s="52">
        <f>IFERROR(VLOOKUP(MYRANKS_H[[#This Row],[IDFANGRAPHS]],STEAMER_H[],COLUMN(STEAMER_H[AB]),FALSE),0)</f>
        <v>519</v>
      </c>
      <c r="I26" s="52">
        <f>IFERROR(VLOOKUP(MYRANKS_H[[#This Row],[IDFANGRAPHS]],STEAMER_H[],COLUMN(STEAMER_H[H]),FALSE),0)</f>
        <v>126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26</v>
      </c>
      <c r="M26" s="52">
        <f>IFERROR(VLOOKUP(MYRANKS_H[[#This Row],[IDFANGRAPHS]],STEAMER_H[],COLUMN(STEAMER_H[R]),FALSE),0)</f>
        <v>62</v>
      </c>
      <c r="N26" s="52">
        <f>IFERROR(VLOOKUP(MYRANKS_H[[#This Row],[IDFANGRAPHS]],STEAMER_H[],COLUMN(STEAMER_H[RBI]),FALSE),0)</f>
        <v>75</v>
      </c>
      <c r="O26" s="52">
        <f>IFERROR(VLOOKUP(MYRANKS_H[[#This Row],[IDFANGRAPHS]],STEAMER_H[],COLUMN(STEAMER_H[BB]),FALSE),0)</f>
        <v>32</v>
      </c>
      <c r="P26" s="52">
        <f>IFERROR(VLOOKUP(MYRANKS_H[[#This Row],[IDFANGRAPHS]],STEAMER_H[],COLUMN(STEAMER_H[HBP]),FALSE),0)</f>
        <v>7</v>
      </c>
      <c r="Q26" s="52">
        <f>IFERROR(VLOOKUP(MYRANKS_H[[#This Row],[IDFANGRAPHS]],STEAMER_H[],COLUMN(STEAMER_H[SO]),FALSE),0)</f>
        <v>125</v>
      </c>
      <c r="R26" s="52">
        <f>IFERROR(VLOOKUP(MYRANKS_H[[#This Row],[IDFANGRAPHS]],STEAMER_H[],COLUMN(STEAMER_H[SB]),FALSE),0)</f>
        <v>2</v>
      </c>
      <c r="S26" s="54">
        <f>IFERROR(MYRANKS_H[[#This Row],[H]]/MYRANKS_H[[#This Row],[AB]],0)</f>
        <v>0.24277456647398843</v>
      </c>
      <c r="T26" s="54">
        <f>IFERROR((MYRANKS_H[[#This Row],[H]]+MYRANKS_H[[#This Row],[BB]]+MYRANKS_H[[#This Row],[HBP]])/(MYRANKS_H[[#This Row],[AB]]+MYRANKS_H[[#This Row],[BB]]+MYRANKS_H[[#This Row],[HBP]]),0)</f>
        <v>0.29569892473118281</v>
      </c>
      <c r="U26" s="54">
        <f>IFERROR((MYRANKS_H[[#This Row],[H]]+MYRANKS_H[[#This Row],[2B]]+2*MYRANKS_H[[#This Row],[3B]]+3*MYRANKS_H[[#This Row],[HR]])/MYRANKS_H[[#This Row],[AB]],0)</f>
        <v>0.44508670520231214</v>
      </c>
      <c r="V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  <c r="W26" s="69">
        <f>VLOOKUP(MYRANKS_H[[#This Row],[POS]],REPLACEMENT_LEVEL[],2,FALSE)</f>
        <v>284</v>
      </c>
      <c r="X26" s="69">
        <f>MYRANKS_H[[#This Row],[PROJ PTS]]-MYRANKS_H[[#This Row],[REPL LEVEL]]</f>
        <v>243</v>
      </c>
    </row>
    <row r="27" spans="1:24" ht="15" customHeight="1" x14ac:dyDescent="0.25">
      <c r="A27" s="44" t="s">
        <v>14987</v>
      </c>
      <c r="B27" s="46" t="str">
        <f>VLOOKUP(MYRANKS_H[[#This Row],[PLAYERID]],PLAYERIDMAP[],COLUMN(PLAYERIDMAP[LASTNAME]),FALSE)</f>
        <v>Beltre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TEX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639</v>
      </c>
      <c r="G27" s="52">
        <f>IFERROR(VLOOKUP(MYRANKS_H[[#This Row],[IDFANGRAPHS]],STEAMER_H[],COLUMN(STEAMER_H[PA]),FALSE),0)</f>
        <v>634</v>
      </c>
      <c r="H27" s="52">
        <f>IFERROR(VLOOKUP(MYRANKS_H[[#This Row],[IDFANGRAPHS]],STEAMER_H[],COLUMN(STEAMER_H[AB]),FALSE),0)</f>
        <v>576</v>
      </c>
      <c r="I27" s="52">
        <f>IFERROR(VLOOKUP(MYRANKS_H[[#This Row],[IDFANGRAPHS]],STEAMER_H[],COLUMN(STEAMER_H[H]),FALSE),0)</f>
        <v>171</v>
      </c>
      <c r="J27" s="52">
        <f>IFERROR(VLOOKUP(MYRANKS_H[[#This Row],[IDFANGRAPHS]],STEAMER_H[],COLUMN(STEAMER_H[2B]),FALSE),0)</f>
        <v>32</v>
      </c>
      <c r="K27" s="52">
        <f>IFERROR(VLOOKUP(MYRANKS_H[[#This Row],[IDFANGRAPHS]],STEAMER_H[],COLUMN(STEAMER_H[3B]),FALSE),0)</f>
        <v>1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82</v>
      </c>
      <c r="N27" s="52">
        <f>IFERROR(VLOOKUP(MYRANKS_H[[#This Row],[IDFANGRAPHS]],STEAMER_H[],COLUMN(STEAMER_H[RBI]),FALSE),0)</f>
        <v>94</v>
      </c>
      <c r="O27" s="52">
        <f>IFERROR(VLOOKUP(MYRANKS_H[[#This Row],[IDFANGRAPHS]],STEAMER_H[],COLUMN(STEAMER_H[BB]),FALSE),0)</f>
        <v>48</v>
      </c>
      <c r="P27" s="52">
        <f>IFERROR(VLOOKUP(MYRANKS_H[[#This Row],[IDFANGRAPHS]],STEAMER_H[],COLUMN(STEAMER_H[HBP]),FALSE),0)</f>
        <v>5</v>
      </c>
      <c r="Q27" s="52">
        <f>IFERROR(VLOOKUP(MYRANKS_H[[#This Row],[IDFANGRAPHS]],STEAMER_H[],COLUMN(STEAMER_H[SO]),FALSE),0)</f>
        <v>80</v>
      </c>
      <c r="R27" s="52">
        <f>IFERROR(VLOOKUP(MYRANKS_H[[#This Row],[IDFANGRAPHS]],STEAMER_H[],COLUMN(STEAMER_H[SB]),FALSE),0)</f>
        <v>1</v>
      </c>
      <c r="S27" s="54">
        <f>IFERROR(MYRANKS_H[[#This Row],[H]]/MYRANKS_H[[#This Row],[AB]],0)</f>
        <v>0.296875</v>
      </c>
      <c r="T27" s="54">
        <f>IFERROR((MYRANKS_H[[#This Row],[H]]+MYRANKS_H[[#This Row],[BB]]+MYRANKS_H[[#This Row],[HBP]])/(MYRANKS_H[[#This Row],[AB]]+MYRANKS_H[[#This Row],[BB]]+MYRANKS_H[[#This Row],[HBP]]),0)</f>
        <v>0.35612082670906198</v>
      </c>
      <c r="U27" s="54">
        <f>IFERROR((MYRANKS_H[[#This Row],[H]]+MYRANKS_H[[#This Row],[2B]]+2*MYRANKS_H[[#This Row],[3B]]+3*MYRANKS_H[[#This Row],[HR]])/MYRANKS_H[[#This Row],[AB]],0)</f>
        <v>0.48090277777777779</v>
      </c>
      <c r="V2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27" s="69">
        <f>VLOOKUP(MYRANKS_H[[#This Row],[POS]],REPLACEMENT_LEVEL[],2,FALSE)</f>
        <v>501</v>
      </c>
      <c r="X27" s="69">
        <f>MYRANKS_H[[#This Row],[PROJ PTS]]-MYRANKS_H[[#This Row],[REPL LEVEL]]</f>
        <v>242</v>
      </c>
    </row>
    <row r="28" spans="1:24" ht="15" customHeight="1" x14ac:dyDescent="0.25">
      <c r="A28" s="44" t="s">
        <v>18017</v>
      </c>
      <c r="B28" s="46" t="str">
        <f>VLOOKUP(MYRANKS_H[[#This Row],[PLAYERID]],PLAYERIDMAP[],COLUMN(PLAYERIDMAP[LASTNAME]),FALSE)</f>
        <v>McCann</v>
      </c>
      <c r="C28" s="51" t="str">
        <f>VLOOKUP(MYRANKS_H[[#This Row],[PLAYERID]],PLAYERIDMAP[],COLUMN(PLAYERIDMAP[FIRSTNAME]),FALSE)</f>
        <v>Brian</v>
      </c>
      <c r="D28" s="51" t="str">
        <f>VLOOKUP(MYRANKS_H[[#This Row],[PLAYERID]],PLAYERIDMAP[],COLUMN(PLAYERIDMAP[TEAM]),FALSE)</f>
        <v>NYY</v>
      </c>
      <c r="E28" s="51" t="str">
        <f>VLOOKUP(MYRANKS_H[[#This Row],[PLAYERID]],PLAYERIDMAP[],COLUMN(PLAYERIDMAP[POS]),FALSE)</f>
        <v>C</v>
      </c>
      <c r="F28" s="51">
        <f>VLOOKUP(MYRANKS_H[[#This Row],[PLAYERID]],PLAYERIDMAP[],COLUMN(PLAYERIDMAP[IDFANGRAPHS]),FALSE)</f>
        <v>4810</v>
      </c>
      <c r="G28" s="52">
        <f>IFERROR(VLOOKUP(MYRANKS_H[[#This Row],[IDFANGRAPHS]],STEAMER_H[],COLUMN(STEAMER_H[PA]),FALSE),0)</f>
        <v>518</v>
      </c>
      <c r="H28" s="52">
        <f>IFERROR(VLOOKUP(MYRANKS_H[[#This Row],[IDFANGRAPHS]],STEAMER_H[],COLUMN(STEAMER_H[AB]),FALSE),0)</f>
        <v>466</v>
      </c>
      <c r="I28" s="52">
        <f>IFERROR(VLOOKUP(MYRANKS_H[[#This Row],[IDFANGRAPHS]],STEAMER_H[],COLUMN(STEAMER_H[H]),FALSE),0)</f>
        <v>117</v>
      </c>
      <c r="J28" s="52">
        <f>IFERROR(VLOOKUP(MYRANKS_H[[#This Row],[IDFANGRAPHS]],STEAMER_H[],COLUMN(STEAMER_H[2B]),FALSE),0)</f>
        <v>18</v>
      </c>
      <c r="K28" s="52">
        <f>IFERROR(VLOOKUP(MYRANKS_H[[#This Row],[IDFANGRAPHS]],STEAMER_H[],COLUMN(STEAMER_H[3B]),FALSE),0)</f>
        <v>1</v>
      </c>
      <c r="L28" s="52">
        <f>IFERROR(VLOOKUP(MYRANKS_H[[#This Row],[IDFANGRAPHS]],STEAMER_H[],COLUMN(STEAMER_H[HR]),FALSE),0)</f>
        <v>24</v>
      </c>
      <c r="M28" s="52">
        <f>IFERROR(VLOOKUP(MYRANKS_H[[#This Row],[IDFANGRAPHS]],STEAMER_H[],COLUMN(STEAMER_H[R]),FALSE),0)</f>
        <v>62</v>
      </c>
      <c r="N28" s="52">
        <f>IFERROR(VLOOKUP(MYRANKS_H[[#This Row],[IDFANGRAPHS]],STEAMER_H[],COLUMN(STEAMER_H[RBI]),FALSE),0)</f>
        <v>70</v>
      </c>
      <c r="O28" s="52">
        <f>IFERROR(VLOOKUP(MYRANKS_H[[#This Row],[IDFANGRAPHS]],STEAMER_H[],COLUMN(STEAMER_H[BB]),FALSE),0)</f>
        <v>42</v>
      </c>
      <c r="P28" s="52">
        <f>IFERROR(VLOOKUP(MYRANKS_H[[#This Row],[IDFANGRAPHS]],STEAMER_H[],COLUMN(STEAMER_H[HBP]),FALSE),0)</f>
        <v>5</v>
      </c>
      <c r="Q28" s="52">
        <f>IFERROR(VLOOKUP(MYRANKS_H[[#This Row],[IDFANGRAPHS]],STEAMER_H[],COLUMN(STEAMER_H[SO]),FALSE),0)</f>
        <v>78</v>
      </c>
      <c r="R28" s="52">
        <f>IFERROR(VLOOKUP(MYRANKS_H[[#This Row],[IDFANGRAPHS]],STEAMER_H[],COLUMN(STEAMER_H[SB]),FALSE),0)</f>
        <v>1</v>
      </c>
      <c r="S28" s="54">
        <f>IFERROR(MYRANKS_H[[#This Row],[H]]/MYRANKS_H[[#This Row],[AB]],0)</f>
        <v>0.25107296137339058</v>
      </c>
      <c r="T28" s="54">
        <f>IFERROR((MYRANKS_H[[#This Row],[H]]+MYRANKS_H[[#This Row],[BB]]+MYRANKS_H[[#This Row],[HBP]])/(MYRANKS_H[[#This Row],[AB]]+MYRANKS_H[[#This Row],[BB]]+MYRANKS_H[[#This Row],[HBP]]),0)</f>
        <v>0.31968810916179335</v>
      </c>
      <c r="U28" s="54">
        <f>IFERROR((MYRANKS_H[[#This Row],[H]]+MYRANKS_H[[#This Row],[2B]]+2*MYRANKS_H[[#This Row],[3B]]+3*MYRANKS_H[[#This Row],[HR]])/MYRANKS_H[[#This Row],[AB]],0)</f>
        <v>0.44849785407725323</v>
      </c>
      <c r="V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28" s="69">
        <f>VLOOKUP(MYRANKS_H[[#This Row],[POS]],REPLACEMENT_LEVEL[],2,FALSE)</f>
        <v>284</v>
      </c>
      <c r="X28" s="69">
        <f>MYRANKS_H[[#This Row],[PROJ PTS]]-MYRANKS_H[[#This Row],[REPL LEVEL]]</f>
        <v>239</v>
      </c>
    </row>
    <row r="29" spans="1:24" ht="15" customHeight="1" x14ac:dyDescent="0.25">
      <c r="A29" s="44" t="s">
        <v>16019</v>
      </c>
      <c r="B29" s="46" t="str">
        <f>VLOOKUP(MYRANKS_H[[#This Row],[PLAYERID]],PLAYERIDMAP[],COLUMN(PLAYERIDMAP[LASTNAME]),FALSE)</f>
        <v>Donaldson</v>
      </c>
      <c r="C29" s="51" t="str">
        <f>VLOOKUP(MYRANKS_H[[#This Row],[PLAYERID]],PLAYERIDMAP[],COLUMN(PLAYERIDMAP[FIRSTNAME]),FALSE)</f>
        <v>Josh</v>
      </c>
      <c r="D29" s="51" t="str">
        <f>VLOOKUP(MYRANKS_H[[#This Row],[PLAYERID]],PLAYERIDMAP[],COLUMN(PLAYERIDMAP[TEAM]),FALSE)</f>
        <v>TOR</v>
      </c>
      <c r="E29" s="51" t="str">
        <f>VLOOKUP(MYRANKS_H[[#This Row],[PLAYERID]],PLAYERIDMAP[],COLUMN(PLAYERIDMAP[POS]),FALSE)</f>
        <v>3B</v>
      </c>
      <c r="F29" s="51">
        <f>VLOOKUP(MYRANKS_H[[#This Row],[PLAYERID]],PLAYERIDMAP[],COLUMN(PLAYERIDMAP[IDFANGRAPHS]),FALSE)</f>
        <v>5038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559</v>
      </c>
      <c r="I29" s="52">
        <f>IFERROR(VLOOKUP(MYRANKS_H[[#This Row],[IDFANGRAPHS]],STEAMER_H[],COLUMN(STEAMER_H[H]),FALSE),0)</f>
        <v>148</v>
      </c>
      <c r="J29" s="52">
        <f>IFERROR(VLOOKUP(MYRANKS_H[[#This Row],[IDFANGRAPHS]],STEAMER_H[],COLUMN(STEAMER_H[2B]),FALSE),0)</f>
        <v>31</v>
      </c>
      <c r="K29" s="52">
        <f>IFERROR(VLOOKUP(MYRANKS_H[[#This Row],[IDFANGRAPHS]],STEAMER_H[],COLUMN(STEAMER_H[3B]),FALSE),0)</f>
        <v>2</v>
      </c>
      <c r="L29" s="52">
        <f>IFERROR(VLOOKUP(MYRANKS_H[[#This Row],[IDFANGRAPHS]],STEAMER_H[],COLUMN(STEAMER_H[HR]),FALSE),0)</f>
        <v>26</v>
      </c>
      <c r="M29" s="52">
        <f>IFERROR(VLOOKUP(MYRANKS_H[[#This Row],[IDFANGRAPHS]],STEAMER_H[],COLUMN(STEAMER_H[R]),FALSE),0)</f>
        <v>83</v>
      </c>
      <c r="N29" s="52">
        <f>IFERROR(VLOOKUP(MYRANKS_H[[#This Row],[IDFANGRAPHS]],STEAMER_H[],COLUMN(STEAMER_H[RBI]),FALSE),0)</f>
        <v>88</v>
      </c>
      <c r="O29" s="52">
        <f>IFERROR(VLOOKUP(MYRANKS_H[[#This Row],[IDFANGRAPHS]],STEAMER_H[],COLUMN(STEAMER_H[BB]),FALSE),0)</f>
        <v>63</v>
      </c>
      <c r="P29" s="52">
        <f>IFERROR(VLOOKUP(MYRANKS_H[[#This Row],[IDFANGRAPHS]],STEAMER_H[],COLUMN(STEAMER_H[HBP]),FALSE),0)</f>
        <v>6</v>
      </c>
      <c r="Q29" s="52">
        <f>IFERROR(VLOOKUP(MYRANKS_H[[#This Row],[IDFANGRAPHS]],STEAMER_H[],COLUMN(STEAMER_H[SO]),FALSE),0)</f>
        <v>120</v>
      </c>
      <c r="R29" s="52">
        <f>IFERROR(VLOOKUP(MYRANKS_H[[#This Row],[IDFANGRAPHS]],STEAMER_H[],COLUMN(STEAMER_H[SB]),FALSE),0)</f>
        <v>5</v>
      </c>
      <c r="S29" s="54">
        <f>IFERROR(MYRANKS_H[[#This Row],[H]]/MYRANKS_H[[#This Row],[AB]],0)</f>
        <v>0.26475849731663686</v>
      </c>
      <c r="T29" s="54">
        <f>IFERROR((MYRANKS_H[[#This Row],[H]]+MYRANKS_H[[#This Row],[BB]]+MYRANKS_H[[#This Row],[HBP]])/(MYRANKS_H[[#This Row],[AB]]+MYRANKS_H[[#This Row],[BB]]+MYRANKS_H[[#This Row],[HBP]]),0)</f>
        <v>0.34554140127388533</v>
      </c>
      <c r="U29" s="54">
        <f>IFERROR((MYRANKS_H[[#This Row],[H]]+MYRANKS_H[[#This Row],[2B]]+2*MYRANKS_H[[#This Row],[3B]]+3*MYRANKS_H[[#This Row],[HR]])/MYRANKS_H[[#This Row],[AB]],0)</f>
        <v>0.4669051878354204</v>
      </c>
      <c r="V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  <c r="W29" s="69">
        <f>VLOOKUP(MYRANKS_H[[#This Row],[POS]],REPLACEMENT_LEVEL[],2,FALSE)</f>
        <v>501</v>
      </c>
      <c r="X29" s="69">
        <f>MYRANKS_H[[#This Row],[PROJ PTS]]-MYRANKS_H[[#This Row],[REPL LEVEL]]</f>
        <v>221</v>
      </c>
    </row>
    <row r="30" spans="1:24" ht="15" customHeight="1" x14ac:dyDescent="0.25">
      <c r="A30" s="44" t="s">
        <v>20362</v>
      </c>
      <c r="B30" s="46" t="str">
        <f>VLOOKUP(MYRANKS_H[[#This Row],[PLAYERID]],PLAYERIDMAP[],COLUMN(PLAYERIDMAP[LASTNAME]),FALSE)</f>
        <v>Yelich</v>
      </c>
      <c r="C30" s="51" t="str">
        <f>VLOOKUP(MYRANKS_H[[#This Row],[PLAYERID]],PLAYERIDMAP[],COLUMN(PLAYERIDMAP[FIRSTNAME]),FALSE)</f>
        <v>Christian</v>
      </c>
      <c r="D30" s="51" t="str">
        <f>VLOOKUP(MYRANKS_H[[#This Row],[PLAYERID]],PLAYERIDMAP[],COLUMN(PLAYERIDMAP[TEAM]),FALSE)</f>
        <v>MIA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11477</v>
      </c>
      <c r="G30" s="52">
        <f>IFERROR(VLOOKUP(MYRANKS_H[[#This Row],[IDFANGRAPHS]],STEAMER_H[],COLUMN(STEAMER_H[PA]),FALSE),0)</f>
        <v>677</v>
      </c>
      <c r="H30" s="52">
        <f>IFERROR(VLOOKUP(MYRANKS_H[[#This Row],[IDFANGRAPHS]],STEAMER_H[],COLUMN(STEAMER_H[AB]),FALSE),0)</f>
        <v>595</v>
      </c>
      <c r="I30" s="52">
        <f>IFERROR(VLOOKUP(MYRANKS_H[[#This Row],[IDFANGRAPHS]],STEAMER_H[],COLUMN(STEAMER_H[H]),FALSE),0)</f>
        <v>162</v>
      </c>
      <c r="J30" s="52">
        <f>IFERROR(VLOOKUP(MYRANKS_H[[#This Row],[IDFANGRAPHS]],STEAMER_H[],COLUMN(STEAMER_H[2B]),FALSE),0)</f>
        <v>31</v>
      </c>
      <c r="K30" s="52">
        <f>IFERROR(VLOOKUP(MYRANKS_H[[#This Row],[IDFANGRAPHS]],STEAMER_H[],COLUMN(STEAMER_H[3B]),FALSE),0)</f>
        <v>5</v>
      </c>
      <c r="L30" s="52">
        <f>IFERROR(VLOOKUP(MYRANKS_H[[#This Row],[IDFANGRAPHS]],STEAMER_H[],COLUMN(STEAMER_H[HR]),FALSE),0)</f>
        <v>13</v>
      </c>
      <c r="M30" s="52">
        <f>IFERROR(VLOOKUP(MYRANKS_H[[#This Row],[IDFANGRAPHS]],STEAMER_H[],COLUMN(STEAMER_H[R]),FALSE),0)</f>
        <v>86</v>
      </c>
      <c r="N30" s="52">
        <f>IFERROR(VLOOKUP(MYRANKS_H[[#This Row],[IDFANGRAPHS]],STEAMER_H[],COLUMN(STEAMER_H[RBI]),FALSE),0)</f>
        <v>57</v>
      </c>
      <c r="O30" s="52">
        <f>IFERROR(VLOOKUP(MYRANKS_H[[#This Row],[IDFANGRAPHS]],STEAMER_H[],COLUMN(STEAMER_H[BB]),FALSE),0)</f>
        <v>68</v>
      </c>
      <c r="P30" s="52">
        <f>IFERROR(VLOOKUP(MYRANKS_H[[#This Row],[IDFANGRAPHS]],STEAMER_H[],COLUMN(STEAMER_H[HBP]),FALSE),0)</f>
        <v>3</v>
      </c>
      <c r="Q30" s="52">
        <f>IFERROR(VLOOKUP(MYRANKS_H[[#This Row],[IDFANGRAPHS]],STEAMER_H[],COLUMN(STEAMER_H[SO]),FALSE),0)</f>
        <v>136</v>
      </c>
      <c r="R30" s="52">
        <f>IFERROR(VLOOKUP(MYRANKS_H[[#This Row],[IDFANGRAPHS]],STEAMER_H[],COLUMN(STEAMER_H[SB]),FALSE),0)</f>
        <v>20</v>
      </c>
      <c r="S30" s="54">
        <f>IFERROR(MYRANKS_H[[#This Row],[H]]/MYRANKS_H[[#This Row],[AB]],0)</f>
        <v>0.27226890756302519</v>
      </c>
      <c r="T30" s="54">
        <f>IFERROR((MYRANKS_H[[#This Row],[H]]+MYRANKS_H[[#This Row],[BB]]+MYRANKS_H[[#This Row],[HBP]])/(MYRANKS_H[[#This Row],[AB]]+MYRANKS_H[[#This Row],[BB]]+MYRANKS_H[[#This Row],[HBP]]),0)</f>
        <v>0.34984984984984985</v>
      </c>
      <c r="U30" s="54">
        <f>IFERROR((MYRANKS_H[[#This Row],[H]]+MYRANKS_H[[#This Row],[2B]]+2*MYRANKS_H[[#This Row],[3B]]+3*MYRANKS_H[[#This Row],[HR]])/MYRANKS_H[[#This Row],[AB]],0)</f>
        <v>0.40672268907563025</v>
      </c>
      <c r="V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  <c r="W30" s="69">
        <f>VLOOKUP(MYRANKS_H[[#This Row],[POS]],REPLACEMENT_LEVEL[],2,FALSE)</f>
        <v>496</v>
      </c>
      <c r="X30" s="69">
        <f>MYRANKS_H[[#This Row],[PROJ PTS]]-MYRANKS_H[[#This Row],[REPL LEVEL]]</f>
        <v>218</v>
      </c>
    </row>
    <row r="31" spans="1:24" ht="15" customHeight="1" x14ac:dyDescent="0.25">
      <c r="A31" s="44" t="s">
        <v>16858</v>
      </c>
      <c r="B31" s="46" t="str">
        <f>VLOOKUP(MYRANKS_H[[#This Row],[PLAYERID]],PLAYERIDMAP[],COLUMN(PLAYERIDMAP[LASTNAME]),FALSE)</f>
        <v>Harper</v>
      </c>
      <c r="C31" s="51" t="str">
        <f>VLOOKUP(MYRANKS_H[[#This Row],[PLAYERID]],PLAYERIDMAP[],COLUMN(PLAYERIDMAP[FIRSTNAME]),FALSE)</f>
        <v>Bryce</v>
      </c>
      <c r="D31" s="51" t="str">
        <f>VLOOKUP(MYRANKS_H[[#This Row],[PLAYERID]],PLAYERIDMAP[],COLUMN(PLAYERIDMAP[TEAM]),FALSE)</f>
        <v>WAS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11579</v>
      </c>
      <c r="G31" s="52">
        <f>IFERROR(VLOOKUP(MYRANKS_H[[#This Row],[IDFANGRAPHS]],STEAMER_H[],COLUMN(STEAMER_H[PA]),FALSE),0)</f>
        <v>557</v>
      </c>
      <c r="H31" s="52">
        <f>IFERROR(VLOOKUP(MYRANKS_H[[#This Row],[IDFANGRAPHS]],STEAMER_H[],COLUMN(STEAMER_H[AB]),FALSE),0)</f>
        <v>484</v>
      </c>
      <c r="I31" s="52">
        <f>IFERROR(VLOOKUP(MYRANKS_H[[#This Row],[IDFANGRAPHS]],STEAMER_H[],COLUMN(STEAMER_H[H]),FALSE),0)</f>
        <v>135</v>
      </c>
      <c r="J31" s="52">
        <f>IFERROR(VLOOKUP(MYRANKS_H[[#This Row],[IDFANGRAPHS]],STEAMER_H[],COLUMN(STEAMER_H[2B]),FALSE),0)</f>
        <v>25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23</v>
      </c>
      <c r="M31" s="52">
        <f>IFERROR(VLOOKUP(MYRANKS_H[[#This Row],[IDFANGRAPHS]],STEAMER_H[],COLUMN(STEAMER_H[R]),FALSE),0)</f>
        <v>73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63</v>
      </c>
      <c r="P31" s="52">
        <f>IFERROR(VLOOKUP(MYRANKS_H[[#This Row],[IDFANGRAPHS]],STEAMER_H[],COLUMN(STEAMER_H[HBP]),FALSE),0)</f>
        <v>3</v>
      </c>
      <c r="Q31" s="52">
        <f>IFERROR(VLOOKUP(MYRANKS_H[[#This Row],[IDFANGRAPHS]],STEAMER_H[],COLUMN(STEAMER_H[SO]),FALSE),0)</f>
        <v>113</v>
      </c>
      <c r="R31" s="52">
        <f>IFERROR(VLOOKUP(MYRANKS_H[[#This Row],[IDFANGRAPHS]],STEAMER_H[],COLUMN(STEAMER_H[SB]),FALSE),0)</f>
        <v>10</v>
      </c>
      <c r="S31" s="54">
        <f>IFERROR(MYRANKS_H[[#This Row],[H]]/MYRANKS_H[[#This Row],[AB]],0)</f>
        <v>0.27892561983471076</v>
      </c>
      <c r="T31" s="54">
        <f>IFERROR((MYRANKS_H[[#This Row],[H]]+MYRANKS_H[[#This Row],[BB]]+MYRANKS_H[[#This Row],[HBP]])/(MYRANKS_H[[#This Row],[AB]]+MYRANKS_H[[#This Row],[BB]]+MYRANKS_H[[#This Row],[HBP]]),0)</f>
        <v>0.36545454545454548</v>
      </c>
      <c r="U31" s="54">
        <f>IFERROR((MYRANKS_H[[#This Row],[H]]+MYRANKS_H[[#This Row],[2B]]+2*MYRANKS_H[[#This Row],[3B]]+3*MYRANKS_H[[#This Row],[HR]])/MYRANKS_H[[#This Row],[AB]],0)</f>
        <v>0.48966942148760328</v>
      </c>
      <c r="V3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  <c r="W31" s="69">
        <f>VLOOKUP(MYRANKS_H[[#This Row],[POS]],REPLACEMENT_LEVEL[],2,FALSE)</f>
        <v>496</v>
      </c>
      <c r="X31" s="69">
        <f>MYRANKS_H[[#This Row],[PROJ PTS]]-MYRANKS_H[[#This Row],[REPL LEVEL]]</f>
        <v>216</v>
      </c>
    </row>
    <row r="32" spans="1:24" ht="15" customHeight="1" x14ac:dyDescent="0.25">
      <c r="A32" s="44" t="s">
        <v>17062</v>
      </c>
      <c r="B32" s="46" t="str">
        <f>VLOOKUP(MYRANKS_H[[#This Row],[PLAYERID]],PLAYERIDMAP[],COLUMN(PLAYERIDMAP[LASTNAME]),FALSE)</f>
        <v>Hosmer</v>
      </c>
      <c r="C32" s="51" t="str">
        <f>VLOOKUP(MYRANKS_H[[#This Row],[PLAYERID]],PLAYERIDMAP[],COLUMN(PLAYERIDMAP[FIRSTNAME]),FALSE)</f>
        <v>Eric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1B</v>
      </c>
      <c r="F32" s="51">
        <f>VLOOKUP(MYRANKS_H[[#This Row],[PLAYERID]],PLAYERIDMAP[],COLUMN(PLAYERIDMAP[IDFANGRAPHS]),FALSE)</f>
        <v>3516</v>
      </c>
      <c r="G32" s="52">
        <f>IFERROR(VLOOKUP(MYRANKS_H[[#This Row],[IDFANGRAPHS]],STEAMER_H[],COLUMN(STEAMER_H[PA]),FALSE),0)</f>
        <v>636</v>
      </c>
      <c r="H32" s="52">
        <f>IFERROR(VLOOKUP(MYRANKS_H[[#This Row],[IDFANGRAPHS]],STEAMER_H[],COLUMN(STEAMER_H[AB]),FALSE),0)</f>
        <v>574</v>
      </c>
      <c r="I32" s="52">
        <f>IFERROR(VLOOKUP(MYRANKS_H[[#This Row],[IDFANGRAPHS]],STEAMER_H[],COLUMN(STEAMER_H[H]),FALSE),0)</f>
        <v>160</v>
      </c>
      <c r="J32" s="52">
        <f>IFERROR(VLOOKUP(MYRANKS_H[[#This Row],[IDFANGRAPHS]],STEAMER_H[],COLUMN(STEAMER_H[2B]),FALSE),0)</f>
        <v>33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19</v>
      </c>
      <c r="M32" s="52">
        <f>IFERROR(VLOOKUP(MYRANKS_H[[#This Row],[IDFANGRAPHS]],STEAMER_H[],COLUMN(STEAMER_H[R]),FALSE),0)</f>
        <v>76</v>
      </c>
      <c r="N32" s="52">
        <f>IFERROR(VLOOKUP(MYRANKS_H[[#This Row],[IDFANGRAPHS]],STEAMER_H[],COLUMN(STEAMER_H[RBI]),FALSE),0)</f>
        <v>77</v>
      </c>
      <c r="O32" s="52">
        <f>IFERROR(VLOOKUP(MYRANKS_H[[#This Row],[IDFANGRAPHS]],STEAMER_H[],COLUMN(STEAMER_H[BB]),FALSE),0)</f>
        <v>52</v>
      </c>
      <c r="P32" s="52">
        <f>IFERROR(VLOOKUP(MYRANKS_H[[#This Row],[IDFANGRAPHS]],STEAMER_H[],COLUMN(STEAMER_H[HBP]),FALSE),0)</f>
        <v>3</v>
      </c>
      <c r="Q32" s="52">
        <f>IFERROR(VLOOKUP(MYRANKS_H[[#This Row],[IDFANGRAPHS]],STEAMER_H[],COLUMN(STEAMER_H[SO]),FALSE),0)</f>
        <v>97</v>
      </c>
      <c r="R32" s="52">
        <f>IFERROR(VLOOKUP(MYRANKS_H[[#This Row],[IDFANGRAPHS]],STEAMER_H[],COLUMN(STEAMER_H[SB]),FALSE),0)</f>
        <v>7</v>
      </c>
      <c r="S32" s="54">
        <f>IFERROR(MYRANKS_H[[#This Row],[H]]/MYRANKS_H[[#This Row],[AB]],0)</f>
        <v>0.27874564459930312</v>
      </c>
      <c r="T32" s="54">
        <f>IFERROR((MYRANKS_H[[#This Row],[H]]+MYRANKS_H[[#This Row],[BB]]+MYRANKS_H[[#This Row],[HBP]])/(MYRANKS_H[[#This Row],[AB]]+MYRANKS_H[[#This Row],[BB]]+MYRANKS_H[[#This Row],[HBP]]),0)</f>
        <v>0.34181240063593005</v>
      </c>
      <c r="U32" s="54">
        <f>IFERROR((MYRANKS_H[[#This Row],[H]]+MYRANKS_H[[#This Row],[2B]]+2*MYRANKS_H[[#This Row],[3B]]+3*MYRANKS_H[[#This Row],[HR]])/MYRANKS_H[[#This Row],[AB]],0)</f>
        <v>0.4425087108013937</v>
      </c>
      <c r="V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  <c r="W32" s="69">
        <f>VLOOKUP(MYRANKS_H[[#This Row],[POS]],REPLACEMENT_LEVEL[],2,FALSE)</f>
        <v>467</v>
      </c>
      <c r="X32" s="69">
        <f>MYRANKS_H[[#This Row],[PROJ PTS]]-MYRANKS_H[[#This Row],[REPL LEVEL]]</f>
        <v>216</v>
      </c>
    </row>
    <row r="33" spans="1:24" ht="15" customHeight="1" x14ac:dyDescent="0.25">
      <c r="A33" s="44" t="s">
        <v>17920</v>
      </c>
      <c r="B33" s="46" t="str">
        <f>VLOOKUP(MYRANKS_H[[#This Row],[PLAYERID]],PLAYERIDMAP[],COLUMN(PLAYERIDMAP[LASTNAME]),FALSE)</f>
        <v>Martin</v>
      </c>
      <c r="C33" s="51" t="str">
        <f>VLOOKUP(MYRANKS_H[[#This Row],[PLAYERID]],PLAYERIDMAP[],COLUMN(PLAYERIDMAP[FIRSTNAME]),FALSE)</f>
        <v>Russell</v>
      </c>
      <c r="D33" s="51" t="str">
        <f>VLOOKUP(MYRANKS_H[[#This Row],[PLAYERID]],PLAYERIDMAP[],COLUMN(PLAYERIDMAP[TEAM]),FALSE)</f>
        <v>TOR</v>
      </c>
      <c r="E33" s="51" t="str">
        <f>VLOOKUP(MYRANKS_H[[#This Row],[PLAYERID]],PLAYERIDMAP[],COLUMN(PLAYERIDMAP[POS]),FALSE)</f>
        <v>C</v>
      </c>
      <c r="F33" s="51">
        <f>VLOOKUP(MYRANKS_H[[#This Row],[PLAYERID]],PLAYERIDMAP[],COLUMN(PLAYERIDMAP[IDFANGRAPHS]),FALSE)</f>
        <v>4616</v>
      </c>
      <c r="G33" s="52">
        <f>IFERROR(VLOOKUP(MYRANKS_H[[#This Row],[IDFANGRAPHS]],STEAMER_H[],COLUMN(STEAMER_H[PA]),FALSE),0)</f>
        <v>508</v>
      </c>
      <c r="H33" s="52">
        <f>IFERROR(VLOOKUP(MYRANKS_H[[#This Row],[IDFANGRAPHS]],STEAMER_H[],COLUMN(STEAMER_H[AB]),FALSE),0)</f>
        <v>435</v>
      </c>
      <c r="I33" s="52">
        <f>IFERROR(VLOOKUP(MYRANKS_H[[#This Row],[IDFANGRAPHS]],STEAMER_H[],COLUMN(STEAMER_H[H]),FALSE),0)</f>
        <v>105</v>
      </c>
      <c r="J33" s="52">
        <f>IFERROR(VLOOKUP(MYRANKS_H[[#This Row],[IDFANGRAPHS]],STEAMER_H[],COLUMN(STEAMER_H[2B]),FALSE),0)</f>
        <v>20</v>
      </c>
      <c r="K33" s="52">
        <f>IFERROR(VLOOKUP(MYRANKS_H[[#This Row],[IDFANGRAPHS]],STEAMER_H[],COLUMN(STEAMER_H[3B]),FALSE),0)</f>
        <v>1</v>
      </c>
      <c r="L33" s="52">
        <f>IFERROR(VLOOKUP(MYRANKS_H[[#This Row],[IDFANGRAPHS]],STEAMER_H[],COLUMN(STEAMER_H[HR]),FALSE),0)</f>
        <v>17</v>
      </c>
      <c r="M33" s="52">
        <f>IFERROR(VLOOKUP(MYRANKS_H[[#This Row],[IDFANGRAPHS]],STEAMER_H[],COLUMN(STEAMER_H[R]),FALSE),0)</f>
        <v>61</v>
      </c>
      <c r="N33" s="52">
        <f>IFERROR(VLOOKUP(MYRANKS_H[[#This Row],[IDFANGRAPHS]],STEAMER_H[],COLUMN(STEAMER_H[RBI]),FALSE),0)</f>
        <v>59</v>
      </c>
      <c r="O33" s="52">
        <f>IFERROR(VLOOKUP(MYRANKS_H[[#This Row],[IDFANGRAPHS]],STEAMER_H[],COLUMN(STEAMER_H[BB]),FALSE),0)</f>
        <v>58</v>
      </c>
      <c r="P33" s="52">
        <f>IFERROR(VLOOKUP(MYRANKS_H[[#This Row],[IDFANGRAPHS]],STEAMER_H[],COLUMN(STEAMER_H[HBP]),FALSE),0)</f>
        <v>9</v>
      </c>
      <c r="Q33" s="52">
        <f>IFERROR(VLOOKUP(MYRANKS_H[[#This Row],[IDFANGRAPHS]],STEAMER_H[],COLUMN(STEAMER_H[SO]),FALSE),0)</f>
        <v>102</v>
      </c>
      <c r="R33" s="52">
        <f>IFERROR(VLOOKUP(MYRANKS_H[[#This Row],[IDFANGRAPHS]],STEAMER_H[],COLUMN(STEAMER_H[SB]),FALSE),0)</f>
        <v>6</v>
      </c>
      <c r="S33" s="54">
        <f>IFERROR(MYRANKS_H[[#This Row],[H]]/MYRANKS_H[[#This Row],[AB]],0)</f>
        <v>0.2413793103448276</v>
      </c>
      <c r="T33" s="54">
        <f>IFERROR((MYRANKS_H[[#This Row],[H]]+MYRANKS_H[[#This Row],[BB]]+MYRANKS_H[[#This Row],[HBP]])/(MYRANKS_H[[#This Row],[AB]]+MYRANKS_H[[#This Row],[BB]]+MYRANKS_H[[#This Row],[HBP]]),0)</f>
        <v>0.34262948207171312</v>
      </c>
      <c r="U33" s="54">
        <f>IFERROR((MYRANKS_H[[#This Row],[H]]+MYRANKS_H[[#This Row],[2B]]+2*MYRANKS_H[[#This Row],[3B]]+3*MYRANKS_H[[#This Row],[HR]])/MYRANKS_H[[#This Row],[AB]],0)</f>
        <v>0.4091954022988506</v>
      </c>
      <c r="V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  <c r="W33" s="69">
        <f>VLOOKUP(MYRANKS_H[[#This Row],[POS]],REPLACEMENT_LEVEL[],2,FALSE)</f>
        <v>284</v>
      </c>
      <c r="X33" s="69">
        <f>MYRANKS_H[[#This Row],[PROJ PTS]]-MYRANKS_H[[#This Row],[REPL LEVEL]]</f>
        <v>216</v>
      </c>
    </row>
    <row r="34" spans="1:24" ht="15" customHeight="1" x14ac:dyDescent="0.25">
      <c r="A34" s="44" t="s">
        <v>18923</v>
      </c>
      <c r="B34" s="46" t="str">
        <f>VLOOKUP(MYRANKS_H[[#This Row],[PLAYERID]],PLAYERIDMAP[],COLUMN(PLAYERIDMAP[LASTNAME]),FALSE)</f>
        <v>Pujols</v>
      </c>
      <c r="C34" s="51" t="str">
        <f>VLOOKUP(MYRANKS_H[[#This Row],[PLAYERID]],PLAYERIDMAP[],COLUMN(PLAYERIDMAP[FIRSTNAME]),FALSE)</f>
        <v>Albert</v>
      </c>
      <c r="D34" s="51" t="str">
        <f>VLOOKUP(MYRANKS_H[[#This Row],[PLAYERID]],PLAYERIDMAP[],COLUMN(PLAYERIDMAP[TEAM]),FALSE)</f>
        <v>LAA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1177</v>
      </c>
      <c r="G34" s="52">
        <f>IFERROR(VLOOKUP(MYRANKS_H[[#This Row],[IDFANGRAPHS]],STEAMER_H[],COLUMN(STEAMER_H[PA]),FALSE),0)</f>
        <v>614</v>
      </c>
      <c r="H34" s="52">
        <f>IFERROR(VLOOKUP(MYRANKS_H[[#This Row],[IDFANGRAPHS]],STEAMER_H[],COLUMN(STEAMER_H[AB]),FALSE),0)</f>
        <v>555</v>
      </c>
      <c r="I34" s="52">
        <f>IFERROR(VLOOKUP(MYRANKS_H[[#This Row],[IDFANGRAPHS]],STEAMER_H[],COLUMN(STEAMER_H[H]),FALSE),0)</f>
        <v>149</v>
      </c>
      <c r="J34" s="52">
        <f>IFERROR(VLOOKUP(MYRANKS_H[[#This Row],[IDFANGRAPHS]],STEAMER_H[],COLUMN(STEAMER_H[2B]),FALSE),0)</f>
        <v>30</v>
      </c>
      <c r="K34" s="52">
        <f>IFERROR(VLOOKUP(MYRANKS_H[[#This Row],[IDFANGRAPHS]],STEAMER_H[],COLUMN(STEAMER_H[3B]),FALSE),0)</f>
        <v>1</v>
      </c>
      <c r="L34" s="52">
        <f>IFERROR(VLOOKUP(MYRANKS_H[[#This Row],[IDFANGRAPHS]],STEAMER_H[],COLUMN(STEAMER_H[HR]),FALSE),0)</f>
        <v>26</v>
      </c>
      <c r="M34" s="52">
        <f>IFERROR(VLOOKUP(MYRANKS_H[[#This Row],[IDFANGRAPHS]],STEAMER_H[],COLUMN(STEAMER_H[R]),FALSE),0)</f>
        <v>78</v>
      </c>
      <c r="N34" s="52">
        <f>IFERROR(VLOOKUP(MYRANKS_H[[#This Row],[IDFANGRAPHS]],STEAMER_H[],COLUMN(STEAMER_H[RBI]),FALSE),0)</f>
        <v>87</v>
      </c>
      <c r="O34" s="52">
        <f>IFERROR(VLOOKUP(MYRANKS_H[[#This Row],[IDFANGRAPHS]],STEAMER_H[],COLUMN(STEAMER_H[BB]),FALSE),0)</f>
        <v>48</v>
      </c>
      <c r="P34" s="52">
        <f>IFERROR(VLOOKUP(MYRANKS_H[[#This Row],[IDFANGRAPHS]],STEAMER_H[],COLUMN(STEAMER_H[HBP]),FALSE),0)</f>
        <v>5</v>
      </c>
      <c r="Q34" s="52">
        <f>IFERROR(VLOOKUP(MYRANKS_H[[#This Row],[IDFANGRAPHS]],STEAMER_H[],COLUMN(STEAMER_H[SO]),FALSE),0)</f>
        <v>74</v>
      </c>
      <c r="R34" s="52">
        <f>IFERROR(VLOOKUP(MYRANKS_H[[#This Row],[IDFANGRAPHS]],STEAMER_H[],COLUMN(STEAMER_H[SB]),FALSE),0)</f>
        <v>4</v>
      </c>
      <c r="S34" s="54">
        <f>IFERROR(MYRANKS_H[[#This Row],[H]]/MYRANKS_H[[#This Row],[AB]],0)</f>
        <v>0.26846846846846845</v>
      </c>
      <c r="T34" s="54">
        <f>IFERROR((MYRANKS_H[[#This Row],[H]]+MYRANKS_H[[#This Row],[BB]]+MYRANKS_H[[#This Row],[HBP]])/(MYRANKS_H[[#This Row],[AB]]+MYRANKS_H[[#This Row],[BB]]+MYRANKS_H[[#This Row],[HBP]]),0)</f>
        <v>0.33223684210526316</v>
      </c>
      <c r="U34" s="54">
        <f>IFERROR((MYRANKS_H[[#This Row],[H]]+MYRANKS_H[[#This Row],[2B]]+2*MYRANKS_H[[#This Row],[3B]]+3*MYRANKS_H[[#This Row],[HR]])/MYRANKS_H[[#This Row],[AB]],0)</f>
        <v>0.46666666666666667</v>
      </c>
      <c r="V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34" s="69">
        <f>VLOOKUP(MYRANKS_H[[#This Row],[POS]],REPLACEMENT_LEVEL[],2,FALSE)</f>
        <v>467</v>
      </c>
      <c r="X34" s="69">
        <f>MYRANKS_H[[#This Row],[PROJ PTS]]-MYRANKS_H[[#This Row],[REPL LEVEL]]</f>
        <v>208</v>
      </c>
    </row>
    <row r="35" spans="1:24" ht="15" customHeight="1" x14ac:dyDescent="0.25">
      <c r="A35" s="44" t="s">
        <v>16993</v>
      </c>
      <c r="B35" s="46" t="str">
        <f>VLOOKUP(MYRANKS_H[[#This Row],[PLAYERID]],PLAYERIDMAP[],COLUMN(PLAYERIDMAP[LASTNAME]),FALSE)</f>
        <v>Heyward</v>
      </c>
      <c r="C35" s="51" t="str">
        <f>VLOOKUP(MYRANKS_H[[#This Row],[PLAYERID]],PLAYERIDMAP[],COLUMN(PLAYERIDMAP[FIRSTNAME]),FALSE)</f>
        <v>Jason</v>
      </c>
      <c r="D35" s="51" t="str">
        <f>VLOOKUP(MYRANKS_H[[#This Row],[PLAYERID]],PLAYERIDMAP[],COLUMN(PLAYERIDMAP[TEAM]),FALSE)</f>
        <v>STL</v>
      </c>
      <c r="E35" s="51" t="str">
        <f>VLOOKUP(MYRANKS_H[[#This Row],[PLAYERID]],PLAYERIDMAP[],COLUMN(PLAYERIDMAP[POS]),FALSE)</f>
        <v>OF</v>
      </c>
      <c r="F35" s="51">
        <f>VLOOKUP(MYRANKS_H[[#This Row],[PLAYERID]],PLAYERIDMAP[],COLUMN(PLAYERIDMAP[IDFANGRAPHS]),FALSE)</f>
        <v>4940</v>
      </c>
      <c r="G35" s="52">
        <f>IFERROR(VLOOKUP(MYRANKS_H[[#This Row],[IDFANGRAPHS]],STEAMER_H[],COLUMN(STEAMER_H[PA]),FALSE),0)</f>
        <v>611</v>
      </c>
      <c r="H35" s="52">
        <f>IFERROR(VLOOKUP(MYRANKS_H[[#This Row],[IDFANGRAPHS]],STEAMER_H[],COLUMN(STEAMER_H[AB]),FALSE),0)</f>
        <v>531</v>
      </c>
      <c r="I35" s="52">
        <f>IFERROR(VLOOKUP(MYRANKS_H[[#This Row],[IDFANGRAPHS]],STEAMER_H[],COLUMN(STEAMER_H[H]),FALSE),0)</f>
        <v>143</v>
      </c>
      <c r="J35" s="52">
        <f>IFERROR(VLOOKUP(MYRANKS_H[[#This Row],[IDFANGRAPHS]],STEAMER_H[],COLUMN(STEAMER_H[2B]),FALSE),0)</f>
        <v>28</v>
      </c>
      <c r="K35" s="52">
        <f>IFERROR(VLOOKUP(MYRANKS_H[[#This Row],[IDFANGRAPHS]],STEAMER_H[],COLUMN(STEAMER_H[3B]),FALSE),0)</f>
        <v>3</v>
      </c>
      <c r="L35" s="52">
        <f>IFERROR(VLOOKUP(MYRANKS_H[[#This Row],[IDFANGRAPHS]],STEAMER_H[],COLUMN(STEAMER_H[HR]),FALSE),0)</f>
        <v>20</v>
      </c>
      <c r="M35" s="52">
        <f>IFERROR(VLOOKUP(MYRANKS_H[[#This Row],[IDFANGRAPHS]],STEAMER_H[],COLUMN(STEAMER_H[R]),FALSE),0)</f>
        <v>80</v>
      </c>
      <c r="N35" s="52">
        <f>IFERROR(VLOOKUP(MYRANKS_H[[#This Row],[IDFANGRAPHS]],STEAMER_H[],COLUMN(STEAMER_H[RBI]),FALSE),0)</f>
        <v>69</v>
      </c>
      <c r="O35" s="52">
        <f>IFERROR(VLOOKUP(MYRANKS_H[[#This Row],[IDFANGRAPHS]],STEAMER_H[],COLUMN(STEAMER_H[BB]),FALSE),0)</f>
        <v>66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93</v>
      </c>
      <c r="R35" s="52">
        <f>IFERROR(VLOOKUP(MYRANKS_H[[#This Row],[IDFANGRAPHS]],STEAMER_H[],COLUMN(STEAMER_H[SB]),FALSE),0)</f>
        <v>14</v>
      </c>
      <c r="S35" s="54">
        <f>IFERROR(MYRANKS_H[[#This Row],[H]]/MYRANKS_H[[#This Row],[AB]],0)</f>
        <v>0.26930320150659132</v>
      </c>
      <c r="T35" s="54">
        <f>IFERROR((MYRANKS_H[[#This Row],[H]]+MYRANKS_H[[#This Row],[BB]]+MYRANKS_H[[#This Row],[HBP]])/(MYRANKS_H[[#This Row],[AB]]+MYRANKS_H[[#This Row],[BB]]+MYRANKS_H[[#This Row],[HBP]]),0)</f>
        <v>0.35655058043117743</v>
      </c>
      <c r="U35" s="54">
        <f>IFERROR((MYRANKS_H[[#This Row],[H]]+MYRANKS_H[[#This Row],[2B]]+2*MYRANKS_H[[#This Row],[3B]]+3*MYRANKS_H[[#This Row],[HR]])/MYRANKS_H[[#This Row],[AB]],0)</f>
        <v>0.4463276836158192</v>
      </c>
      <c r="V3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  <c r="W35" s="69">
        <f>VLOOKUP(MYRANKS_H[[#This Row],[POS]],REPLACEMENT_LEVEL[],2,FALSE)</f>
        <v>496</v>
      </c>
      <c r="X35" s="69">
        <f>MYRANKS_H[[#This Row],[PROJ PTS]]-MYRANKS_H[[#This Row],[REPL LEVEL]]</f>
        <v>207</v>
      </c>
    </row>
    <row r="36" spans="1:24" x14ac:dyDescent="0.25">
      <c r="A36" s="44" t="s">
        <v>18654</v>
      </c>
      <c r="B36" s="46" t="str">
        <f>VLOOKUP(MYRANKS_H[[#This Row],[PLAYERID]],PLAYERIDMAP[],COLUMN(PLAYERIDMAP[LASTNAME]),FALSE)</f>
        <v>Pearce</v>
      </c>
      <c r="C36" s="51" t="str">
        <f>VLOOKUP(MYRANKS_H[[#This Row],[PLAYERID]],PLAYERIDMAP[],COLUMN(PLAYERIDMAP[FIRSTNAME]),FALSE)</f>
        <v>Steve</v>
      </c>
      <c r="D36" s="51" t="str">
        <f>VLOOKUP(MYRANKS_H[[#This Row],[PLAYERID]],PLAYERIDMAP[],COLUMN(PLAYERIDMAP[TEAM]),FALSE)</f>
        <v>BAL</v>
      </c>
      <c r="E36" s="51" t="str">
        <f>VLOOKUP(MYRANKS_H[[#This Row],[PLAYERID]],PLAYERIDMAP[],COLUMN(PLAYERIDMAP[POS]),FALSE)</f>
        <v>1B</v>
      </c>
      <c r="F36" s="51">
        <f>VLOOKUP(MYRANKS_H[[#This Row],[PLAYERID]],PLAYERIDMAP[],COLUMN(PLAYERIDMAP[IDFANGRAPHS]),FALSE)</f>
        <v>9957</v>
      </c>
      <c r="G36" s="52">
        <f>IFERROR(VLOOKUP(MYRANKS_H[[#This Row],[IDFANGRAPHS]],STEAMER_H[],COLUMN(STEAMER_H[PA]),FALSE),0)</f>
        <v>588</v>
      </c>
      <c r="H36" s="52">
        <f>IFERROR(VLOOKUP(MYRANKS_H[[#This Row],[IDFANGRAPHS]],STEAMER_H[],COLUMN(STEAMER_H[AB]),FALSE),0)</f>
        <v>515</v>
      </c>
      <c r="I36" s="52">
        <f>IFERROR(VLOOKUP(MYRANKS_H[[#This Row],[IDFANGRAPHS]],STEAMER_H[],COLUMN(STEAMER_H[H]),FALSE),0)</f>
        <v>139</v>
      </c>
      <c r="J36" s="52">
        <f>IFERROR(VLOOKUP(MYRANKS_H[[#This Row],[IDFANGRAPHS]],STEAMER_H[],COLUMN(STEAMER_H[2B]),FALSE),0)</f>
        <v>30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23</v>
      </c>
      <c r="M36" s="52">
        <f>IFERROR(VLOOKUP(MYRANKS_H[[#This Row],[IDFANGRAPHS]],STEAMER_H[],COLUMN(STEAMER_H[R]),FALSE),0)</f>
        <v>77</v>
      </c>
      <c r="N36" s="52">
        <f>IFERROR(VLOOKUP(MYRANKS_H[[#This Row],[IDFANGRAPHS]],STEAMER_H[],COLUMN(STEAMER_H[RBI]),FALSE),0)</f>
        <v>73</v>
      </c>
      <c r="O36" s="52">
        <f>IFERROR(VLOOKUP(MYRANKS_H[[#This Row],[IDFANGRAPHS]],STEAMER_H[],COLUMN(STEAMER_H[BB]),FALSE),0)</f>
        <v>57</v>
      </c>
      <c r="P36" s="52">
        <f>IFERROR(VLOOKUP(MYRANKS_H[[#This Row],[IDFANGRAPHS]],STEAMER_H[],COLUMN(STEAMER_H[HBP]),FALSE),0)</f>
        <v>8</v>
      </c>
      <c r="Q36" s="52">
        <f>IFERROR(VLOOKUP(MYRANKS_H[[#This Row],[IDFANGRAPHS]],STEAMER_H[],COLUMN(STEAMER_H[SO]),FALSE),0)</f>
        <v>113</v>
      </c>
      <c r="R36" s="52">
        <f>IFERROR(VLOOKUP(MYRANKS_H[[#This Row],[IDFANGRAPHS]],STEAMER_H[],COLUMN(STEAMER_H[SB]),FALSE),0)</f>
        <v>6</v>
      </c>
      <c r="S36" s="54">
        <f>IFERROR(MYRANKS_H[[#This Row],[H]]/MYRANKS_H[[#This Row],[AB]],0)</f>
        <v>0.26990291262135924</v>
      </c>
      <c r="T36" s="54">
        <f>IFERROR((MYRANKS_H[[#This Row],[H]]+MYRANKS_H[[#This Row],[BB]]+MYRANKS_H[[#This Row],[HBP]])/(MYRANKS_H[[#This Row],[AB]]+MYRANKS_H[[#This Row],[BB]]+MYRANKS_H[[#This Row],[HBP]]),0)</f>
        <v>0.35172413793103446</v>
      </c>
      <c r="U36" s="54">
        <f>IFERROR((MYRANKS_H[[#This Row],[H]]+MYRANKS_H[[#This Row],[2B]]+2*MYRANKS_H[[#This Row],[3B]]+3*MYRANKS_H[[#This Row],[HR]])/MYRANKS_H[[#This Row],[AB]],0)</f>
        <v>0.46601941747572817</v>
      </c>
      <c r="V3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  <c r="W36" s="69">
        <f>VLOOKUP(MYRANKS_H[[#This Row],[POS]],REPLACEMENT_LEVEL[],2,FALSE)</f>
        <v>467</v>
      </c>
      <c r="X36" s="69">
        <f>MYRANKS_H[[#This Row],[PROJ PTS]]-MYRANKS_H[[#This Row],[REPL LEVEL]]</f>
        <v>204</v>
      </c>
    </row>
    <row r="37" spans="1:24" ht="15" customHeight="1" x14ac:dyDescent="0.25">
      <c r="A37" s="44" t="s">
        <v>16580</v>
      </c>
      <c r="B37" s="46" t="str">
        <f>VLOOKUP(MYRANKS_H[[#This Row],[PLAYERID]],PLAYERIDMAP[],COLUMN(PLAYERIDMAP[LASTNAME]),FALSE)</f>
        <v>Gomez</v>
      </c>
      <c r="C37" s="51" t="str">
        <f>VLOOKUP(MYRANKS_H[[#This Row],[PLAYERID]],PLAYERIDMAP[],COLUMN(PLAYERIDMAP[FIRSTNAME]),FALSE)</f>
        <v>Carlos</v>
      </c>
      <c r="D37" s="51" t="str">
        <f>VLOOKUP(MYRANKS_H[[#This Row],[PLAYERID]],PLAYERIDMAP[],COLUMN(PLAYERIDMAP[TEAM]),FALSE)</f>
        <v>MIL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4881</v>
      </c>
      <c r="G37" s="52">
        <f>IFERROR(VLOOKUP(MYRANKS_H[[#This Row],[IDFANGRAPHS]],STEAMER_H[],COLUMN(STEAMER_H[PA]),FALSE),0)</f>
        <v>634</v>
      </c>
      <c r="H37" s="52">
        <f>IFERROR(VLOOKUP(MYRANKS_H[[#This Row],[IDFANGRAPHS]],STEAMER_H[],COLUMN(STEAMER_H[AB]),FALSE),0)</f>
        <v>570</v>
      </c>
      <c r="I37" s="52">
        <f>IFERROR(VLOOKUP(MYRANKS_H[[#This Row],[IDFANGRAPHS]],STEAMER_H[],COLUMN(STEAMER_H[H]),FALSE),0)</f>
        <v>149</v>
      </c>
      <c r="J37" s="52">
        <f>IFERROR(VLOOKUP(MYRANKS_H[[#This Row],[IDFANGRAPHS]],STEAMER_H[],COLUMN(STEAMER_H[2B]),FALSE),0)</f>
        <v>29</v>
      </c>
      <c r="K37" s="52">
        <f>IFERROR(VLOOKUP(MYRANKS_H[[#This Row],[IDFANGRAPHS]],STEAMER_H[],COLUMN(STEAMER_H[3B]),FALSE),0)</f>
        <v>4</v>
      </c>
      <c r="L37" s="52">
        <f>IFERROR(VLOOKUP(MYRANKS_H[[#This Row],[IDFANGRAPHS]],STEAMER_H[],COLUMN(STEAMER_H[HR]),FALSE),0)</f>
        <v>22</v>
      </c>
      <c r="M37" s="52">
        <f>IFERROR(VLOOKUP(MYRANKS_H[[#This Row],[IDFANGRAPHS]],STEAMER_H[],COLUMN(STEAMER_H[R]),FALSE),0)</f>
        <v>81</v>
      </c>
      <c r="N37" s="52">
        <f>IFERROR(VLOOKUP(MYRANKS_H[[#This Row],[IDFANGRAPHS]],STEAMER_H[],COLUMN(STEAMER_H[RBI]),FALSE),0)</f>
        <v>71</v>
      </c>
      <c r="O37" s="52">
        <f>IFERROR(VLOOKUP(MYRANKS_H[[#This Row],[IDFANGRAPHS]],STEAMER_H[],COLUMN(STEAMER_H[BB]),FALSE),0)</f>
        <v>43</v>
      </c>
      <c r="P37" s="52">
        <f>IFERROR(VLOOKUP(MYRANKS_H[[#This Row],[IDFANGRAPHS]],STEAMER_H[],COLUMN(STEAMER_H[HBP]),FALSE),0)</f>
        <v>12</v>
      </c>
      <c r="Q37" s="52">
        <f>IFERROR(VLOOKUP(MYRANKS_H[[#This Row],[IDFANGRAPHS]],STEAMER_H[],COLUMN(STEAMER_H[SO]),FALSE),0)</f>
        <v>144</v>
      </c>
      <c r="R37" s="52">
        <f>IFERROR(VLOOKUP(MYRANKS_H[[#This Row],[IDFANGRAPHS]],STEAMER_H[],COLUMN(STEAMER_H[SB]),FALSE),0)</f>
        <v>30</v>
      </c>
      <c r="S37" s="54">
        <f>IFERROR(MYRANKS_H[[#This Row],[H]]/MYRANKS_H[[#This Row],[AB]],0)</f>
        <v>0.2614035087719298</v>
      </c>
      <c r="T37" s="54">
        <f>IFERROR((MYRANKS_H[[#This Row],[H]]+MYRANKS_H[[#This Row],[BB]]+MYRANKS_H[[#This Row],[HBP]])/(MYRANKS_H[[#This Row],[AB]]+MYRANKS_H[[#This Row],[BB]]+MYRANKS_H[[#This Row],[HBP]]),0)</f>
        <v>0.32640000000000002</v>
      </c>
      <c r="U37" s="54">
        <f>IFERROR((MYRANKS_H[[#This Row],[H]]+MYRANKS_H[[#This Row],[2B]]+2*MYRANKS_H[[#This Row],[3B]]+3*MYRANKS_H[[#This Row],[HR]])/MYRANKS_H[[#This Row],[AB]],0)</f>
        <v>0.44210526315789472</v>
      </c>
      <c r="V3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7" s="69">
        <f>VLOOKUP(MYRANKS_H[[#This Row],[POS]],REPLACEMENT_LEVEL[],2,FALSE)</f>
        <v>496</v>
      </c>
      <c r="X37" s="69">
        <f>MYRANKS_H[[#This Row],[PROJ PTS]]-MYRANKS_H[[#This Row],[REPL LEVEL]]</f>
        <v>203</v>
      </c>
    </row>
    <row r="38" spans="1:24" ht="15" customHeight="1" x14ac:dyDescent="0.25">
      <c r="A38" s="44" t="s">
        <v>17046</v>
      </c>
      <c r="B38" s="46" t="str">
        <f>VLOOKUP(MYRANKS_H[[#This Row],[PLAYERID]],PLAYERIDMAP[],COLUMN(PLAYERIDMAP[LASTNAME]),FALSE)</f>
        <v>Holliday</v>
      </c>
      <c r="C38" s="51" t="str">
        <f>VLOOKUP(MYRANKS_H[[#This Row],[PLAYERID]],PLAYERIDMAP[],COLUMN(PLAYERIDMAP[FIRSTNAME]),FALSE)</f>
        <v>Matt</v>
      </c>
      <c r="D38" s="51" t="str">
        <f>VLOOKUP(MYRANKS_H[[#This Row],[PLAYERID]],PLAYERIDMAP[],COLUMN(PLAYERIDMAP[TEAM]),FALSE)</f>
        <v>STL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1873</v>
      </c>
      <c r="G38" s="52">
        <f>IFERROR(VLOOKUP(MYRANKS_H[[#This Row],[IDFANGRAPHS]],STEAMER_H[],COLUMN(STEAMER_H[PA]),FALSE),0)</f>
        <v>617</v>
      </c>
      <c r="H38" s="52">
        <f>IFERROR(VLOOKUP(MYRANKS_H[[#This Row],[IDFANGRAPHS]],STEAMER_H[],COLUMN(STEAMER_H[AB]),FALSE),0)</f>
        <v>535</v>
      </c>
      <c r="I38" s="52">
        <f>IFERROR(VLOOKUP(MYRANKS_H[[#This Row],[IDFANGRAPHS]],STEAMER_H[],COLUMN(STEAMER_H[H]),FALSE),0)</f>
        <v>148</v>
      </c>
      <c r="J38" s="52">
        <f>IFERROR(VLOOKUP(MYRANKS_H[[#This Row],[IDFANGRAPHS]],STEAMER_H[],COLUMN(STEAMER_H[2B]),FALSE),0)</f>
        <v>32</v>
      </c>
      <c r="K38" s="52">
        <f>IFERROR(VLOOKUP(MYRANKS_H[[#This Row],[IDFANGRAPHS]],STEAMER_H[],COLUMN(STEAMER_H[3B]),FALSE),0)</f>
        <v>1</v>
      </c>
      <c r="L38" s="52">
        <f>IFERROR(VLOOKUP(MYRANKS_H[[#This Row],[IDFANGRAPHS]],STEAMER_H[],COLUMN(STEAMER_H[HR]),FALSE),0)</f>
        <v>20</v>
      </c>
      <c r="M38" s="52">
        <f>IFERROR(VLOOKUP(MYRANKS_H[[#This Row],[IDFANGRAPHS]],STEAMER_H[],COLUMN(STEAMER_H[R]),FALSE),0)</f>
        <v>78</v>
      </c>
      <c r="N38" s="52">
        <f>IFERROR(VLOOKUP(MYRANKS_H[[#This Row],[IDFANGRAPHS]],STEAMER_H[],COLUMN(STEAMER_H[RBI]),FALSE),0)</f>
        <v>77</v>
      </c>
      <c r="O38" s="52">
        <f>IFERROR(VLOOKUP(MYRANKS_H[[#This Row],[IDFANGRAPHS]],STEAMER_H[],COLUMN(STEAMER_H[BB]),FALSE),0)</f>
        <v>67</v>
      </c>
      <c r="P38" s="52">
        <f>IFERROR(VLOOKUP(MYRANKS_H[[#This Row],[IDFANGRAPHS]],STEAMER_H[],COLUMN(STEAMER_H[HBP]),FALSE),0)</f>
        <v>10</v>
      </c>
      <c r="Q38" s="52">
        <f>IFERROR(VLOOKUP(MYRANKS_H[[#This Row],[IDFANGRAPHS]],STEAMER_H[],COLUMN(STEAMER_H[SO]),FALSE),0)</f>
        <v>101</v>
      </c>
      <c r="R38" s="52">
        <f>IFERROR(VLOOKUP(MYRANKS_H[[#This Row],[IDFANGRAPHS]],STEAMER_H[],COLUMN(STEAMER_H[SB]),FALSE),0)</f>
        <v>4</v>
      </c>
      <c r="S38" s="54">
        <f>IFERROR(MYRANKS_H[[#This Row],[H]]/MYRANKS_H[[#This Row],[AB]],0)</f>
        <v>0.27663551401869158</v>
      </c>
      <c r="T38" s="54">
        <f>IFERROR((MYRANKS_H[[#This Row],[H]]+MYRANKS_H[[#This Row],[BB]]+MYRANKS_H[[#This Row],[HBP]])/(MYRANKS_H[[#This Row],[AB]]+MYRANKS_H[[#This Row],[BB]]+MYRANKS_H[[#This Row],[HBP]]),0)</f>
        <v>0.36764705882352944</v>
      </c>
      <c r="U38" s="54">
        <f>IFERROR((MYRANKS_H[[#This Row],[H]]+MYRANKS_H[[#This Row],[2B]]+2*MYRANKS_H[[#This Row],[3B]]+3*MYRANKS_H[[#This Row],[HR]])/MYRANKS_H[[#This Row],[AB]],0)</f>
        <v>0.45233644859813082</v>
      </c>
      <c r="V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8" s="69">
        <f>VLOOKUP(MYRANKS_H[[#This Row],[POS]],REPLACEMENT_LEVEL[],2,FALSE)</f>
        <v>496</v>
      </c>
      <c r="X38" s="69">
        <f>MYRANKS_H[[#This Row],[PROJ PTS]]-MYRANKS_H[[#This Row],[REPL LEVEL]]</f>
        <v>203</v>
      </c>
    </row>
    <row r="39" spans="1:24" ht="15" customHeight="1" x14ac:dyDescent="0.25">
      <c r="A39" s="44" t="s">
        <v>15832</v>
      </c>
      <c r="B39" s="46" t="str">
        <f>VLOOKUP(MYRANKS_H[[#This Row],[PLAYERID]],PLAYERIDMAP[],COLUMN(PLAYERIDMAP[LASTNAME]),FALSE)</f>
        <v>D'Arnaud</v>
      </c>
      <c r="C39" s="51" t="str">
        <f>VLOOKUP(MYRANKS_H[[#This Row],[PLAYERID]],PLAYERIDMAP[],COLUMN(PLAYERIDMAP[FIRSTNAME]),FALSE)</f>
        <v>Travis</v>
      </c>
      <c r="D39" s="51" t="str">
        <f>VLOOKUP(MYRANKS_H[[#This Row],[PLAYERID]],PLAYERIDMAP[],COLUMN(PLAYERIDMAP[TEAM]),FALSE)</f>
        <v>NYM</v>
      </c>
      <c r="E39" s="51" t="str">
        <f>VLOOKUP(MYRANKS_H[[#This Row],[PLAYERID]],PLAYERIDMAP[],COLUMN(PLAYERIDMAP[POS]),FALSE)</f>
        <v>C</v>
      </c>
      <c r="F39" s="51">
        <f>VLOOKUP(MYRANKS_H[[#This Row],[PLAYERID]],PLAYERIDMAP[],COLUMN(PLAYERIDMAP[IDFANGRAPHS]),FALSE)</f>
        <v>7739</v>
      </c>
      <c r="G39" s="52">
        <f>IFERROR(VLOOKUP(MYRANKS_H[[#This Row],[IDFANGRAPHS]],STEAMER_H[],COLUMN(STEAMER_H[PA]),FALSE),0)</f>
        <v>503</v>
      </c>
      <c r="H39" s="52">
        <f>IFERROR(VLOOKUP(MYRANKS_H[[#This Row],[IDFANGRAPHS]],STEAMER_H[],COLUMN(STEAMER_H[AB]),FALSE),0)</f>
        <v>455</v>
      </c>
      <c r="I39" s="52">
        <f>IFERROR(VLOOKUP(MYRANKS_H[[#This Row],[IDFANGRAPHS]],STEAMER_H[],COLUMN(STEAMER_H[H]),FALSE),0)</f>
        <v>115</v>
      </c>
      <c r="J39" s="52">
        <f>IFERROR(VLOOKUP(MYRANKS_H[[#This Row],[IDFANGRAPHS]],STEAMER_H[],COLUMN(STEAMER_H[2B]),FALSE),0)</f>
        <v>25</v>
      </c>
      <c r="K39" s="52">
        <f>IFERROR(VLOOKUP(MYRANKS_H[[#This Row],[IDFANGRAPHS]],STEAMER_H[],COLUMN(STEAMER_H[3B]),FALSE),0)</f>
        <v>2</v>
      </c>
      <c r="L39" s="52">
        <f>IFERROR(VLOOKUP(MYRANKS_H[[#This Row],[IDFANGRAPHS]],STEAMER_H[],COLUMN(STEAMER_H[HR]),FALSE),0)</f>
        <v>17</v>
      </c>
      <c r="M39" s="52">
        <f>IFERROR(VLOOKUP(MYRANKS_H[[#This Row],[IDFANGRAPHS]],STEAMER_H[],COLUMN(STEAMER_H[R]),FALSE),0)</f>
        <v>54</v>
      </c>
      <c r="N39" s="52">
        <f>IFERROR(VLOOKUP(MYRANKS_H[[#This Row],[IDFANGRAPHS]],STEAMER_H[],COLUMN(STEAMER_H[RBI]),FALSE),0)</f>
        <v>61</v>
      </c>
      <c r="O39" s="52">
        <f>IFERROR(VLOOKUP(MYRANKS_H[[#This Row],[IDFANGRAPHS]],STEAMER_H[],COLUMN(STEAMER_H[BB]),FALSE),0)</f>
        <v>39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79</v>
      </c>
      <c r="R39" s="52">
        <f>IFERROR(VLOOKUP(MYRANKS_H[[#This Row],[IDFANGRAPHS]],STEAMER_H[],COLUMN(STEAMER_H[SB]),FALSE),0)</f>
        <v>2</v>
      </c>
      <c r="S39" s="54">
        <f>IFERROR(MYRANKS_H[[#This Row],[H]]/MYRANKS_H[[#This Row],[AB]],0)</f>
        <v>0.25274725274725274</v>
      </c>
      <c r="T39" s="54">
        <f>IFERROR((MYRANKS_H[[#This Row],[H]]+MYRANKS_H[[#This Row],[BB]]+MYRANKS_H[[#This Row],[HBP]])/(MYRANKS_H[[#This Row],[AB]]+MYRANKS_H[[#This Row],[BB]]+MYRANKS_H[[#This Row],[HBP]]),0)</f>
        <v>0.31726907630522089</v>
      </c>
      <c r="U39" s="54">
        <f>IFERROR((MYRANKS_H[[#This Row],[H]]+MYRANKS_H[[#This Row],[2B]]+2*MYRANKS_H[[#This Row],[3B]]+3*MYRANKS_H[[#This Row],[HR]])/MYRANKS_H[[#This Row],[AB]],0)</f>
        <v>0.42857142857142855</v>
      </c>
      <c r="V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  <c r="W39" s="69">
        <f>VLOOKUP(MYRANKS_H[[#This Row],[POS]],REPLACEMENT_LEVEL[],2,FALSE)</f>
        <v>284</v>
      </c>
      <c r="X39" s="69">
        <f>MYRANKS_H[[#This Row],[PROJ PTS]]-MYRANKS_H[[#This Row],[REPL LEVEL]]</f>
        <v>197</v>
      </c>
    </row>
    <row r="40" spans="1:24" ht="15" customHeight="1" x14ac:dyDescent="0.25">
      <c r="A40" s="44" t="s">
        <v>19064</v>
      </c>
      <c r="B40" s="46" t="str">
        <f>VLOOKUP(MYRANKS_H[[#This Row],[PLAYERID]],PLAYERIDMAP[],COLUMN(PLAYERIDMAP[LASTNAME]),FALSE)</f>
        <v>Reyes</v>
      </c>
      <c r="C40" s="51" t="str">
        <f>VLOOKUP(MYRANKS_H[[#This Row],[PLAYERID]],PLAYERIDMAP[],COLUMN(PLAYERIDMAP[FIRSTNAME]),FALSE)</f>
        <v>Jose</v>
      </c>
      <c r="D40" s="51" t="str">
        <f>VLOOKUP(MYRANKS_H[[#This Row],[PLAYERID]],PLAYERIDMAP[],COLUMN(PLAYERIDMAP[TEAM]),FALSE)</f>
        <v>TOR</v>
      </c>
      <c r="E40" s="51" t="str">
        <f>VLOOKUP(MYRANKS_H[[#This Row],[PLAYERID]],PLAYERIDMAP[],COLUMN(PLAYERIDMAP[POS]),FALSE)</f>
        <v>SS</v>
      </c>
      <c r="F40" s="51">
        <f>VLOOKUP(MYRANKS_H[[#This Row],[PLAYERID]],PLAYERIDMAP[],COLUMN(PLAYERIDMAP[IDFANGRAPHS]),FALSE)</f>
        <v>1736</v>
      </c>
      <c r="G40" s="52">
        <f>IFERROR(VLOOKUP(MYRANKS_H[[#This Row],[IDFANGRAPHS]],STEAMER_H[],COLUMN(STEAMER_H[PA]),FALSE),0)</f>
        <v>641</v>
      </c>
      <c r="H40" s="52">
        <f>IFERROR(VLOOKUP(MYRANKS_H[[#This Row],[IDFANGRAPHS]],STEAMER_H[],COLUMN(STEAMER_H[AB]),FALSE),0)</f>
        <v>583</v>
      </c>
      <c r="I40" s="52">
        <f>IFERROR(VLOOKUP(MYRANKS_H[[#This Row],[IDFANGRAPHS]],STEAMER_H[],COLUMN(STEAMER_H[H]),FALSE),0)</f>
        <v>166</v>
      </c>
      <c r="J40" s="52">
        <f>IFERROR(VLOOKUP(MYRANKS_H[[#This Row],[IDFANGRAPHS]],STEAMER_H[],COLUMN(STEAMER_H[2B]),FALSE),0)</f>
        <v>35</v>
      </c>
      <c r="K40" s="52">
        <f>IFERROR(VLOOKUP(MYRANKS_H[[#This Row],[IDFANGRAPHS]],STEAMER_H[],COLUMN(STEAMER_H[3B]),FALSE),0)</f>
        <v>4</v>
      </c>
      <c r="L40" s="52">
        <f>IFERROR(VLOOKUP(MYRANKS_H[[#This Row],[IDFANGRAPHS]],STEAMER_H[],COLUMN(STEAMER_H[HR]),FALSE),0)</f>
        <v>11</v>
      </c>
      <c r="M40" s="52">
        <f>IFERROR(VLOOKUP(MYRANKS_H[[#This Row],[IDFANGRAPHS]],STEAMER_H[],COLUMN(STEAMER_H[R]),FALSE),0)</f>
        <v>86</v>
      </c>
      <c r="N40" s="52">
        <f>IFERROR(VLOOKUP(MYRANKS_H[[#This Row],[IDFANGRAPHS]],STEAMER_H[],COLUMN(STEAMER_H[RBI]),FALSE),0)</f>
        <v>59</v>
      </c>
      <c r="O40" s="52">
        <f>IFERROR(VLOOKUP(MYRANKS_H[[#This Row],[IDFANGRAPHS]],STEAMER_H[],COLUMN(STEAMER_H[BB]),FALSE),0)</f>
        <v>46</v>
      </c>
      <c r="P40" s="52">
        <f>IFERROR(VLOOKUP(MYRANKS_H[[#This Row],[IDFANGRAPHS]],STEAMER_H[],COLUMN(STEAMER_H[HBP]),FALSE),0)</f>
        <v>2</v>
      </c>
      <c r="Q40" s="52">
        <f>IFERROR(VLOOKUP(MYRANKS_H[[#This Row],[IDFANGRAPHS]],STEAMER_H[],COLUMN(STEAMER_H[SO]),FALSE),0)</f>
        <v>69</v>
      </c>
      <c r="R40" s="52">
        <f>IFERROR(VLOOKUP(MYRANKS_H[[#This Row],[IDFANGRAPHS]],STEAMER_H[],COLUMN(STEAMER_H[SB]),FALSE),0)</f>
        <v>22</v>
      </c>
      <c r="S40" s="54">
        <f>IFERROR(MYRANKS_H[[#This Row],[H]]/MYRANKS_H[[#This Row],[AB]],0)</f>
        <v>0.28473413379073759</v>
      </c>
      <c r="T40" s="54">
        <f>IFERROR((MYRANKS_H[[#This Row],[H]]+MYRANKS_H[[#This Row],[BB]]+MYRANKS_H[[#This Row],[HBP]])/(MYRANKS_H[[#This Row],[AB]]+MYRANKS_H[[#This Row],[BB]]+MYRANKS_H[[#This Row],[HBP]]),0)</f>
        <v>0.33914421553090335</v>
      </c>
      <c r="U40" s="54">
        <f>IFERROR((MYRANKS_H[[#This Row],[H]]+MYRANKS_H[[#This Row],[2B]]+2*MYRANKS_H[[#This Row],[3B]]+3*MYRANKS_H[[#This Row],[HR]])/MYRANKS_H[[#This Row],[AB]],0)</f>
        <v>0.41509433962264153</v>
      </c>
      <c r="V4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0" s="69">
        <f>VLOOKUP(MYRANKS_H[[#This Row],[POS]],REPLACEMENT_LEVEL[],2,FALSE)</f>
        <v>480</v>
      </c>
      <c r="X40" s="69">
        <f>MYRANKS_H[[#This Row],[PROJ PTS]]-MYRANKS_H[[#This Row],[REPL LEVEL]]</f>
        <v>195</v>
      </c>
    </row>
    <row r="41" spans="1:24" ht="15" customHeight="1" x14ac:dyDescent="0.25">
      <c r="A41" s="44" t="s">
        <v>14983</v>
      </c>
      <c r="B41" s="46" t="str">
        <f>VLOOKUP(MYRANKS_H[[#This Row],[PLAYERID]],PLAYERIDMAP[],COLUMN(PLAYERIDMAP[LASTNAME]),FALSE)</f>
        <v>Belt</v>
      </c>
      <c r="C41" s="51" t="str">
        <f>VLOOKUP(MYRANKS_H[[#This Row],[PLAYERID]],PLAYERIDMAP[],COLUMN(PLAYERIDMAP[FIRSTNAME]),FALSE)</f>
        <v>Brandon</v>
      </c>
      <c r="D41" s="51" t="str">
        <f>VLOOKUP(MYRANKS_H[[#This Row],[PLAYERID]],PLAYERIDMAP[],COLUMN(PLAYERIDMAP[TEAM]),FALSE)</f>
        <v>SF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10264</v>
      </c>
      <c r="G41" s="52">
        <f>IFERROR(VLOOKUP(MYRANKS_H[[#This Row],[IDFANGRAPHS]],STEAMER_H[],COLUMN(STEAMER_H[PA]),FALSE),0)</f>
        <v>592</v>
      </c>
      <c r="H41" s="52">
        <f>IFERROR(VLOOKUP(MYRANKS_H[[#This Row],[IDFANGRAPHS]],STEAMER_H[],COLUMN(STEAMER_H[AB]),FALSE),0)</f>
        <v>521</v>
      </c>
      <c r="I41" s="52">
        <f>IFERROR(VLOOKUP(MYRANKS_H[[#This Row],[IDFANGRAPHS]],STEAMER_H[],COLUMN(STEAMER_H[H]),FALSE),0)</f>
        <v>139</v>
      </c>
      <c r="J41" s="52">
        <f>IFERROR(VLOOKUP(MYRANKS_H[[#This Row],[IDFANGRAPHS]],STEAMER_H[],COLUMN(STEAMER_H[2B]),FALSE),0)</f>
        <v>31</v>
      </c>
      <c r="K41" s="52">
        <f>IFERROR(VLOOKUP(MYRANKS_H[[#This Row],[IDFANGRAPHS]],STEAMER_H[],COLUMN(STEAMER_H[3B]),FALSE),0)</f>
        <v>3</v>
      </c>
      <c r="L41" s="52">
        <f>IFERROR(VLOOKUP(MYRANKS_H[[#This Row],[IDFANGRAPHS]],STEAMER_H[],COLUMN(STEAMER_H[HR]),FALSE),0)</f>
        <v>20</v>
      </c>
      <c r="M41" s="52">
        <f>IFERROR(VLOOKUP(MYRANKS_H[[#This Row],[IDFANGRAPHS]],STEAMER_H[],COLUMN(STEAMER_H[R]),FALSE),0)</f>
        <v>67</v>
      </c>
      <c r="N41" s="52">
        <f>IFERROR(VLOOKUP(MYRANKS_H[[#This Row],[IDFANGRAPHS]],STEAMER_H[],COLUMN(STEAMER_H[RBI]),FALSE),0)</f>
        <v>72</v>
      </c>
      <c r="O41" s="52">
        <f>IFERROR(VLOOKUP(MYRANKS_H[[#This Row],[IDFANGRAPHS]],STEAMER_H[],COLUMN(STEAMER_H[BB]),FALSE),0)</f>
        <v>59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135</v>
      </c>
      <c r="R41" s="52">
        <f>IFERROR(VLOOKUP(MYRANKS_H[[#This Row],[IDFANGRAPHS]],STEAMER_H[],COLUMN(STEAMER_H[SB]),FALSE),0)</f>
        <v>7</v>
      </c>
      <c r="S41" s="54">
        <f>IFERROR(MYRANKS_H[[#This Row],[H]]/MYRANKS_H[[#This Row],[AB]],0)</f>
        <v>0.2667946257197697</v>
      </c>
      <c r="T41" s="54">
        <f>IFERROR((MYRANKS_H[[#This Row],[H]]+MYRANKS_H[[#This Row],[BB]]+MYRANKS_H[[#This Row],[HBP]])/(MYRANKS_H[[#This Row],[AB]]+MYRANKS_H[[#This Row],[BB]]+MYRANKS_H[[#This Row],[HBP]]),0)</f>
        <v>0.347008547008547</v>
      </c>
      <c r="U41" s="54">
        <f>IFERROR((MYRANKS_H[[#This Row],[H]]+MYRANKS_H[[#This Row],[2B]]+2*MYRANKS_H[[#This Row],[3B]]+3*MYRANKS_H[[#This Row],[HR]])/MYRANKS_H[[#This Row],[AB]],0)</f>
        <v>0.45297504798464494</v>
      </c>
      <c r="V4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1" s="69">
        <f>VLOOKUP(MYRANKS_H[[#This Row],[POS]],REPLACEMENT_LEVEL[],2,FALSE)</f>
        <v>467</v>
      </c>
      <c r="X41" s="69">
        <f>MYRANKS_H[[#This Row],[PROJ PTS]]-MYRANKS_H[[#This Row],[REPL LEVEL]]</f>
        <v>193</v>
      </c>
    </row>
    <row r="42" spans="1:24" ht="15" customHeight="1" x14ac:dyDescent="0.25">
      <c r="A42" s="44" t="s">
        <v>18262</v>
      </c>
      <c r="B42" s="46" t="str">
        <f>VLOOKUP(MYRANKS_H[[#This Row],[PLAYERID]],PLAYERIDMAP[],COLUMN(PLAYERIDMAP[LASTNAME]),FALSE)</f>
        <v>Morneau</v>
      </c>
      <c r="C42" s="51" t="str">
        <f>VLOOKUP(MYRANKS_H[[#This Row],[PLAYERID]],PLAYERIDMAP[],COLUMN(PLAYERIDMAP[FIRSTNAME]),FALSE)</f>
        <v>Justin</v>
      </c>
      <c r="D42" s="51" t="str">
        <f>VLOOKUP(MYRANKS_H[[#This Row],[PLAYERID]],PLAYERIDMAP[],COLUMN(PLAYERIDMAP[TEAM]),FALSE)</f>
        <v>COL</v>
      </c>
      <c r="E42" s="51" t="str">
        <f>VLOOKUP(MYRANKS_H[[#This Row],[PLAYERID]],PLAYERIDMAP[],COLUMN(PLAYERIDMAP[POS]),FALSE)</f>
        <v>1B</v>
      </c>
      <c r="F42" s="51">
        <f>VLOOKUP(MYRANKS_H[[#This Row],[PLAYERID]],PLAYERIDMAP[],COLUMN(PLAYERIDMAP[IDFANGRAPHS]),FALSE)</f>
        <v>1737</v>
      </c>
      <c r="G42" s="52">
        <f>IFERROR(VLOOKUP(MYRANKS_H[[#This Row],[IDFANGRAPHS]],STEAMER_H[],COLUMN(STEAMER_H[PA]),FALSE),0)</f>
        <v>563</v>
      </c>
      <c r="H42" s="52">
        <f>IFERROR(VLOOKUP(MYRANKS_H[[#This Row],[IDFANGRAPHS]],STEAMER_H[],COLUMN(STEAMER_H[AB]),FALSE),0)</f>
        <v>510</v>
      </c>
      <c r="I42" s="52">
        <f>IFERROR(VLOOKUP(MYRANKS_H[[#This Row],[IDFANGRAPHS]],STEAMER_H[],COLUMN(STEAMER_H[H]),FALSE),0)</f>
        <v>151</v>
      </c>
      <c r="J42" s="52">
        <f>IFERROR(VLOOKUP(MYRANKS_H[[#This Row],[IDFANGRAPHS]],STEAMER_H[],COLUMN(STEAMER_H[2B]),FALSE),0)</f>
        <v>31</v>
      </c>
      <c r="K42" s="52">
        <f>IFERROR(VLOOKUP(MYRANKS_H[[#This Row],[IDFANGRAPHS]],STEAMER_H[],COLUMN(STEAMER_H[3B]),FALSE),0)</f>
        <v>2</v>
      </c>
      <c r="L42" s="52">
        <f>IFERROR(VLOOKUP(MYRANKS_H[[#This Row],[IDFANGRAPHS]],STEAMER_H[],COLUMN(STEAMER_H[HR]),FALSE),0)</f>
        <v>20</v>
      </c>
      <c r="M42" s="52">
        <f>IFERROR(VLOOKUP(MYRANKS_H[[#This Row],[IDFANGRAPHS]],STEAMER_H[],COLUMN(STEAMER_H[R]),FALSE),0)</f>
        <v>73</v>
      </c>
      <c r="N42" s="52">
        <f>IFERROR(VLOOKUP(MYRANKS_H[[#This Row],[IDFANGRAPHS]],STEAMER_H[],COLUMN(STEAMER_H[RBI]),FALSE),0)</f>
        <v>79</v>
      </c>
      <c r="O42" s="52">
        <f>IFERROR(VLOOKUP(MYRANKS_H[[#This Row],[IDFANGRAPHS]],STEAMER_H[],COLUMN(STEAMER_H[BB]),FALSE),0)</f>
        <v>42</v>
      </c>
      <c r="P42" s="52">
        <f>IFERROR(VLOOKUP(MYRANKS_H[[#This Row],[IDFANGRAPHS]],STEAMER_H[],COLUMN(STEAMER_H[HBP]),FALSE),0)</f>
        <v>6</v>
      </c>
      <c r="Q42" s="52">
        <f>IFERROR(VLOOKUP(MYRANKS_H[[#This Row],[IDFANGRAPHS]],STEAMER_H[],COLUMN(STEAMER_H[SO]),FALSE),0)</f>
        <v>82</v>
      </c>
      <c r="R42" s="52">
        <f>IFERROR(VLOOKUP(MYRANKS_H[[#This Row],[IDFANGRAPHS]],STEAMER_H[],COLUMN(STEAMER_H[SB]),FALSE),0)</f>
        <v>2</v>
      </c>
      <c r="S42" s="54">
        <f>IFERROR(MYRANKS_H[[#This Row],[H]]/MYRANKS_H[[#This Row],[AB]],0)</f>
        <v>0.29607843137254902</v>
      </c>
      <c r="T42" s="54">
        <f>IFERROR((MYRANKS_H[[#This Row],[H]]+MYRANKS_H[[#This Row],[BB]]+MYRANKS_H[[#This Row],[HBP]])/(MYRANKS_H[[#This Row],[AB]]+MYRANKS_H[[#This Row],[BB]]+MYRANKS_H[[#This Row],[HBP]]),0)</f>
        <v>0.35663082437275984</v>
      </c>
      <c r="U42" s="54">
        <f>IFERROR((MYRANKS_H[[#This Row],[H]]+MYRANKS_H[[#This Row],[2B]]+2*MYRANKS_H[[#This Row],[3B]]+3*MYRANKS_H[[#This Row],[HR]])/MYRANKS_H[[#This Row],[AB]],0)</f>
        <v>0.4823529411764706</v>
      </c>
      <c r="V4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2" s="69">
        <f>VLOOKUP(MYRANKS_H[[#This Row],[POS]],REPLACEMENT_LEVEL[],2,FALSE)</f>
        <v>467</v>
      </c>
      <c r="X42" s="69">
        <f>MYRANKS_H[[#This Row],[PROJ PTS]]-MYRANKS_H[[#This Row],[REPL LEVEL]]</f>
        <v>193</v>
      </c>
    </row>
    <row r="43" spans="1:24" ht="15" customHeight="1" x14ac:dyDescent="0.25">
      <c r="A43" s="44" t="s">
        <v>15169</v>
      </c>
      <c r="B43" s="46" t="str">
        <f>VLOOKUP(MYRANKS_H[[#This Row],[PLAYERID]],PLAYERIDMAP[],COLUMN(PLAYERIDMAP[LASTNAME]),FALSE)</f>
        <v>Brantley</v>
      </c>
      <c r="C43" s="51" t="str">
        <f>VLOOKUP(MYRANKS_H[[#This Row],[PLAYERID]],PLAYERIDMAP[],COLUMN(PLAYERIDMAP[FIRSTNAME]),FALSE)</f>
        <v>Michael</v>
      </c>
      <c r="D43" s="51" t="str">
        <f>VLOOKUP(MYRANKS_H[[#This Row],[PLAYERID]],PLAYERIDMAP[],COLUMN(PLAYERIDMAP[TEAM]),FALSE)</f>
        <v>CLE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4106</v>
      </c>
      <c r="G43" s="52">
        <f>IFERROR(VLOOKUP(MYRANKS_H[[#This Row],[IDFANGRAPHS]],STEAMER_H[],COLUMN(STEAMER_H[PA]),FALSE),0)</f>
        <v>638</v>
      </c>
      <c r="H43" s="52">
        <f>IFERROR(VLOOKUP(MYRANKS_H[[#This Row],[IDFANGRAPHS]],STEAMER_H[],COLUMN(STEAMER_H[AB]),FALSE),0)</f>
        <v>576</v>
      </c>
      <c r="I43" s="52">
        <f>IFERROR(VLOOKUP(MYRANKS_H[[#This Row],[IDFANGRAPHS]],STEAMER_H[],COLUMN(STEAMER_H[H]),FALSE),0)</f>
        <v>168</v>
      </c>
      <c r="J43" s="52">
        <f>IFERROR(VLOOKUP(MYRANKS_H[[#This Row],[IDFANGRAPHS]],STEAMER_H[],COLUMN(STEAMER_H[2B]),FALSE),0)</f>
        <v>35</v>
      </c>
      <c r="K43" s="52">
        <f>IFERROR(VLOOKUP(MYRANKS_H[[#This Row],[IDFANGRAPHS]],STEAMER_H[],COLUMN(STEAMER_H[3B]),FALSE),0)</f>
        <v>2</v>
      </c>
      <c r="L43" s="52">
        <f>IFERROR(VLOOKUP(MYRANKS_H[[#This Row],[IDFANGRAPHS]],STEAMER_H[],COLUMN(STEAMER_H[HR]),FALSE),0)</f>
        <v>13</v>
      </c>
      <c r="M43" s="52">
        <f>IFERROR(VLOOKUP(MYRANKS_H[[#This Row],[IDFANGRAPHS]],STEAMER_H[],COLUMN(STEAMER_H[R]),FALSE),0)</f>
        <v>76</v>
      </c>
      <c r="N43" s="52">
        <f>IFERROR(VLOOKUP(MYRANKS_H[[#This Row],[IDFANGRAPHS]],STEAMER_H[],COLUMN(STEAMER_H[RBI]),FALSE),0)</f>
        <v>73</v>
      </c>
      <c r="O43" s="52">
        <f>IFERROR(VLOOKUP(MYRANKS_H[[#This Row],[IDFANGRAPHS]],STEAMER_H[],COLUMN(STEAMER_H[BB]),FALSE),0)</f>
        <v>50</v>
      </c>
      <c r="P43" s="52">
        <f>IFERROR(VLOOKUP(MYRANKS_H[[#This Row],[IDFANGRAPHS]],STEAMER_H[],COLUMN(STEAMER_H[HBP]),FALSE),0)</f>
        <v>5</v>
      </c>
      <c r="Q43" s="52">
        <f>IFERROR(VLOOKUP(MYRANKS_H[[#This Row],[IDFANGRAPHS]],STEAMER_H[],COLUMN(STEAMER_H[SO]),FALSE),0)</f>
        <v>62</v>
      </c>
      <c r="R43" s="52">
        <f>IFERROR(VLOOKUP(MYRANKS_H[[#This Row],[IDFANGRAPHS]],STEAMER_H[],COLUMN(STEAMER_H[SB]),FALSE),0)</f>
        <v>14</v>
      </c>
      <c r="S43" s="54">
        <f>IFERROR(MYRANKS_H[[#This Row],[H]]/MYRANKS_H[[#This Row],[AB]],0)</f>
        <v>0.29166666666666669</v>
      </c>
      <c r="T43" s="54">
        <f>IFERROR((MYRANKS_H[[#This Row],[H]]+MYRANKS_H[[#This Row],[BB]]+MYRANKS_H[[#This Row],[HBP]])/(MYRANKS_H[[#This Row],[AB]]+MYRANKS_H[[#This Row],[BB]]+MYRANKS_H[[#This Row],[HBP]]),0)</f>
        <v>0.35340729001584786</v>
      </c>
      <c r="U43" s="54">
        <f>IFERROR((MYRANKS_H[[#This Row],[H]]+MYRANKS_H[[#This Row],[2B]]+2*MYRANKS_H[[#This Row],[3B]]+3*MYRANKS_H[[#This Row],[HR]])/MYRANKS_H[[#This Row],[AB]],0)</f>
        <v>0.42708333333333331</v>
      </c>
      <c r="V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  <c r="W43" s="69">
        <f>VLOOKUP(MYRANKS_H[[#This Row],[POS]],REPLACEMENT_LEVEL[],2,FALSE)</f>
        <v>496</v>
      </c>
      <c r="X43" s="69">
        <f>MYRANKS_H[[#This Row],[PROJ PTS]]-MYRANKS_H[[#This Row],[REPL LEVEL]]</f>
        <v>192</v>
      </c>
    </row>
    <row r="44" spans="1:24" ht="15" customHeight="1" x14ac:dyDescent="0.25">
      <c r="A44" s="44" t="s">
        <v>16625</v>
      </c>
      <c r="B44" s="46" t="str">
        <f>VLOOKUP(MYRANKS_H[[#This Row],[PLAYERID]],PLAYERIDMAP[],COLUMN(PLAYERIDMAP[LASTNAME]),FALSE)</f>
        <v>Gordon</v>
      </c>
      <c r="C44" s="51" t="str">
        <f>VLOOKUP(MYRANKS_H[[#This Row],[PLAYERID]],PLAYERIDMAP[],COLUMN(PLAYERIDMAP[FIRSTNAME]),FALSE)</f>
        <v>Alex</v>
      </c>
      <c r="D44" s="51" t="str">
        <f>VLOOKUP(MYRANKS_H[[#This Row],[PLAYERID]],PLAYERIDMAP[],COLUMN(PLAYERIDMAP[TEAM]),FALSE)</f>
        <v>KC</v>
      </c>
      <c r="E44" s="51" t="str">
        <f>VLOOKUP(MYRANKS_H[[#This Row],[PLAYERID]],PLAYERIDMAP[],COLUMN(PLAYERIDMAP[POS]),FALSE)</f>
        <v>OF</v>
      </c>
      <c r="F44" s="51">
        <f>VLOOKUP(MYRANKS_H[[#This Row],[PLAYERID]],PLAYERIDMAP[],COLUMN(PLAYERIDMAP[IDFANGRAPHS]),FALSE)</f>
        <v>5209</v>
      </c>
      <c r="G44" s="52">
        <f>IFERROR(VLOOKUP(MYRANKS_H[[#This Row],[IDFANGRAPHS]],STEAMER_H[],COLUMN(STEAMER_H[PA]),FALSE),0)</f>
        <v>647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154</v>
      </c>
      <c r="J44" s="52">
        <f>IFERROR(VLOOKUP(MYRANKS_H[[#This Row],[IDFANGRAPHS]],STEAMER_H[],COLUMN(STEAMER_H[2B]),FALSE),0)</f>
        <v>34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18</v>
      </c>
      <c r="M44" s="52">
        <f>IFERROR(VLOOKUP(MYRANKS_H[[#This Row],[IDFANGRAPHS]],STEAMER_H[],COLUMN(STEAMER_H[R]),FALSE),0)</f>
        <v>79</v>
      </c>
      <c r="N44" s="52">
        <f>IFERROR(VLOOKUP(MYRANKS_H[[#This Row],[IDFANGRAPHS]],STEAMER_H[],COLUMN(STEAMER_H[RBI]),FALSE),0)</f>
        <v>72</v>
      </c>
      <c r="O44" s="52">
        <f>IFERROR(VLOOKUP(MYRANKS_H[[#This Row],[IDFANGRAPHS]],STEAMER_H[],COLUMN(STEAMER_H[BB]),FALSE),0)</f>
        <v>61</v>
      </c>
      <c r="P44" s="52">
        <f>IFERROR(VLOOKUP(MYRANKS_H[[#This Row],[IDFANGRAPHS]],STEAMER_H[],COLUMN(STEAMER_H[HBP]),FALSE),0)</f>
        <v>7</v>
      </c>
      <c r="Q44" s="52">
        <f>IFERROR(VLOOKUP(MYRANKS_H[[#This Row],[IDFANGRAPHS]],STEAMER_H[],COLUMN(STEAMER_H[SO]),FALSE),0)</f>
        <v>129</v>
      </c>
      <c r="R44" s="52">
        <f>IFERROR(VLOOKUP(MYRANKS_H[[#This Row],[IDFANGRAPHS]],STEAMER_H[],COLUMN(STEAMER_H[SB]),FALSE),0)</f>
        <v>9</v>
      </c>
      <c r="S44" s="54">
        <f>IFERROR(MYRANKS_H[[#This Row],[H]]/MYRANKS_H[[#This Row],[AB]],0)</f>
        <v>0.26923076923076922</v>
      </c>
      <c r="T44" s="54">
        <f>IFERROR((MYRANKS_H[[#This Row],[H]]+MYRANKS_H[[#This Row],[BB]]+MYRANKS_H[[#This Row],[HBP]])/(MYRANKS_H[[#This Row],[AB]]+MYRANKS_H[[#This Row],[BB]]+MYRANKS_H[[#This Row],[HBP]]),0)</f>
        <v>0.34687499999999999</v>
      </c>
      <c r="U44" s="54">
        <f>IFERROR((MYRANKS_H[[#This Row],[H]]+MYRANKS_H[[#This Row],[2B]]+2*MYRANKS_H[[#This Row],[3B]]+3*MYRANKS_H[[#This Row],[HR]])/MYRANKS_H[[#This Row],[AB]],0)</f>
        <v>0.43356643356643354</v>
      </c>
      <c r="V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  <c r="W44" s="69">
        <f>VLOOKUP(MYRANKS_H[[#This Row],[POS]],REPLACEMENT_LEVEL[],2,FALSE)</f>
        <v>496</v>
      </c>
      <c r="X44" s="69">
        <f>MYRANKS_H[[#This Row],[PROJ PTS]]-MYRANKS_H[[#This Row],[REPL LEVEL]]</f>
        <v>191</v>
      </c>
    </row>
    <row r="45" spans="1:24" ht="15" customHeight="1" x14ac:dyDescent="0.25">
      <c r="A45" s="44" t="s">
        <v>16600</v>
      </c>
      <c r="B45" s="46" t="str">
        <f>VLOOKUP(MYRANKS_H[[#This Row],[PLAYERID]],PLAYERIDMAP[],COLUMN(PLAYERIDMAP[LASTNAME]),FALSE)</f>
        <v>Gonzalez</v>
      </c>
      <c r="C45" s="51" t="str">
        <f>VLOOKUP(MYRANKS_H[[#This Row],[PLAYERID]],PLAYERIDMAP[],COLUMN(PLAYERIDMAP[FIRSTNAME]),FALSE)</f>
        <v>Carlos</v>
      </c>
      <c r="D45" s="51" t="str">
        <f>VLOOKUP(MYRANKS_H[[#This Row],[PLAYERID]],PLAYERIDMAP[],COLUMN(PLAYERIDMAP[TEAM]),FALSE)</f>
        <v>COL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7287</v>
      </c>
      <c r="G45" s="52">
        <f>IFERROR(VLOOKUP(MYRANKS_H[[#This Row],[IDFANGRAPHS]],STEAMER_H[],COLUMN(STEAMER_H[PA]),FALSE),0)</f>
        <v>530</v>
      </c>
      <c r="H45" s="52">
        <f>IFERROR(VLOOKUP(MYRANKS_H[[#This Row],[IDFANGRAPHS]],STEAMER_H[],COLUMN(STEAMER_H[AB]),FALSE),0)</f>
        <v>474</v>
      </c>
      <c r="I45" s="52">
        <f>IFERROR(VLOOKUP(MYRANKS_H[[#This Row],[IDFANGRAPHS]],STEAMER_H[],COLUMN(STEAMER_H[H]),FALSE),0)</f>
        <v>134</v>
      </c>
      <c r="J45" s="52">
        <f>IFERROR(VLOOKUP(MYRANKS_H[[#This Row],[IDFANGRAPHS]],STEAMER_H[],COLUMN(STEAMER_H[2B]),FALSE),0)</f>
        <v>26</v>
      </c>
      <c r="K45" s="52">
        <f>IFERROR(VLOOKUP(MYRANKS_H[[#This Row],[IDFANGRAPHS]],STEAMER_H[],COLUMN(STEAMER_H[3B]),FALSE),0)</f>
        <v>4</v>
      </c>
      <c r="L45" s="52">
        <f>IFERROR(VLOOKUP(MYRANKS_H[[#This Row],[IDFANGRAPHS]],STEAMER_H[],COLUMN(STEAMER_H[HR]),FALSE),0)</f>
        <v>24</v>
      </c>
      <c r="M45" s="52">
        <f>IFERROR(VLOOKUP(MYRANKS_H[[#This Row],[IDFANGRAPHS]],STEAMER_H[],COLUMN(STEAMER_H[R]),FALSE),0)</f>
        <v>74</v>
      </c>
      <c r="N45" s="52">
        <f>IFERROR(VLOOKUP(MYRANKS_H[[#This Row],[IDFANGRAPHS]],STEAMER_H[],COLUMN(STEAMER_H[RBI]),FALSE),0)</f>
        <v>77</v>
      </c>
      <c r="O45" s="52">
        <f>IFERROR(VLOOKUP(MYRANKS_H[[#This Row],[IDFANGRAPHS]],STEAMER_H[],COLUMN(STEAMER_H[BB]),FALSE),0)</f>
        <v>47</v>
      </c>
      <c r="P45" s="52">
        <f>IFERROR(VLOOKUP(MYRANKS_H[[#This Row],[IDFANGRAPHS]],STEAMER_H[],COLUMN(STEAMER_H[HBP]),FALSE),0)</f>
        <v>3</v>
      </c>
      <c r="Q45" s="52">
        <f>IFERROR(VLOOKUP(MYRANKS_H[[#This Row],[IDFANGRAPHS]],STEAMER_H[],COLUMN(STEAMER_H[SO]),FALSE),0)</f>
        <v>126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0.28270042194092826</v>
      </c>
      <c r="T45" s="54">
        <f>IFERROR((MYRANKS_H[[#This Row],[H]]+MYRANKS_H[[#This Row],[BB]]+MYRANKS_H[[#This Row],[HBP]])/(MYRANKS_H[[#This Row],[AB]]+MYRANKS_H[[#This Row],[BB]]+MYRANKS_H[[#This Row],[HBP]]),0)</f>
        <v>0.35114503816793891</v>
      </c>
      <c r="U45" s="54">
        <f>IFERROR((MYRANKS_H[[#This Row],[H]]+MYRANKS_H[[#This Row],[2B]]+2*MYRANKS_H[[#This Row],[3B]]+3*MYRANKS_H[[#This Row],[HR]])/MYRANKS_H[[#This Row],[AB]],0)</f>
        <v>0.50632911392405067</v>
      </c>
      <c r="V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  <c r="W45" s="69">
        <f>VLOOKUP(MYRANKS_H[[#This Row],[POS]],REPLACEMENT_LEVEL[],2,FALSE)</f>
        <v>496</v>
      </c>
      <c r="X45" s="69">
        <f>MYRANKS_H[[#This Row],[PROJ PTS]]-MYRANKS_H[[#This Row],[REPL LEVEL]]</f>
        <v>188</v>
      </c>
    </row>
    <row r="46" spans="1:24" ht="15" customHeight="1" x14ac:dyDescent="0.25">
      <c r="A46" s="44" t="s">
        <v>19671</v>
      </c>
      <c r="B46" s="46" t="str">
        <f>VLOOKUP(MYRANKS_H[[#This Row],[PLAYERID]],PLAYERIDMAP[],COLUMN(PLAYERIDMAP[LASTNAME]),FALSE)</f>
        <v>Springer</v>
      </c>
      <c r="C46" s="51" t="str">
        <f>VLOOKUP(MYRANKS_H[[#This Row],[PLAYERID]],PLAYERIDMAP[],COLUMN(PLAYERIDMAP[FIRSTNAME]),FALSE)</f>
        <v>George</v>
      </c>
      <c r="D46" s="51" t="str">
        <f>VLOOKUP(MYRANKS_H[[#This Row],[PLAYERID]],PLAYERIDMAP[],COLUMN(PLAYERIDMAP[TEAM]),FALSE)</f>
        <v>HOU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12856</v>
      </c>
      <c r="G46" s="52">
        <f>IFERROR(VLOOKUP(MYRANKS_H[[#This Row],[IDFANGRAPHS]],STEAMER_H[],COLUMN(STEAMER_H[PA]),FALSE),0)</f>
        <v>610</v>
      </c>
      <c r="H46" s="52">
        <f>IFERROR(VLOOKUP(MYRANKS_H[[#This Row],[IDFANGRAPHS]],STEAMER_H[],COLUMN(STEAMER_H[AB]),FALSE),0)</f>
        <v>531</v>
      </c>
      <c r="I46" s="52">
        <f>IFERROR(VLOOKUP(MYRANKS_H[[#This Row],[IDFANGRAPHS]],STEAMER_H[],COLUMN(STEAMER_H[H]),FALSE),0)</f>
        <v>127</v>
      </c>
      <c r="J46" s="52">
        <f>IFERROR(VLOOKUP(MYRANKS_H[[#This Row],[IDFANGRAPHS]],STEAMER_H[],COLUMN(STEAMER_H[2B]),FALSE),0)</f>
        <v>21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28</v>
      </c>
      <c r="M46" s="52">
        <f>IFERROR(VLOOKUP(MYRANKS_H[[#This Row],[IDFANGRAPHS]],STEAMER_H[],COLUMN(STEAMER_H[R]),FALSE),0)</f>
        <v>78</v>
      </c>
      <c r="N46" s="52">
        <f>IFERROR(VLOOKUP(MYRANKS_H[[#This Row],[IDFANGRAPHS]],STEAMER_H[],COLUMN(STEAMER_H[RBI]),FALSE),0)</f>
        <v>79</v>
      </c>
      <c r="O46" s="52">
        <f>IFERROR(VLOOKUP(MYRANKS_H[[#This Row],[IDFANGRAPHS]],STEAMER_H[],COLUMN(STEAMER_H[BB]),FALSE),0)</f>
        <v>65</v>
      </c>
      <c r="P46" s="52">
        <f>IFERROR(VLOOKUP(MYRANKS_H[[#This Row],[IDFANGRAPHS]],STEAMER_H[],COLUMN(STEAMER_H[HBP]),FALSE),0)</f>
        <v>8</v>
      </c>
      <c r="Q46" s="52">
        <f>IFERROR(VLOOKUP(MYRANKS_H[[#This Row],[IDFANGRAPHS]],STEAMER_H[],COLUMN(STEAMER_H[SO]),FALSE),0)</f>
        <v>174</v>
      </c>
      <c r="R46" s="52">
        <f>IFERROR(VLOOKUP(MYRANKS_H[[#This Row],[IDFANGRAPHS]],STEAMER_H[],COLUMN(STEAMER_H[SB]),FALSE),0)</f>
        <v>17</v>
      </c>
      <c r="S46" s="54">
        <f>IFERROR(MYRANKS_H[[#This Row],[H]]/MYRANKS_H[[#This Row],[AB]],0)</f>
        <v>0.2391713747645951</v>
      </c>
      <c r="T46" s="54">
        <f>IFERROR((MYRANKS_H[[#This Row],[H]]+MYRANKS_H[[#This Row],[BB]]+MYRANKS_H[[#This Row],[HBP]])/(MYRANKS_H[[#This Row],[AB]]+MYRANKS_H[[#This Row],[BB]]+MYRANKS_H[[#This Row],[HBP]]),0)</f>
        <v>0.33112582781456956</v>
      </c>
      <c r="U46" s="54">
        <f>IFERROR((MYRANKS_H[[#This Row],[H]]+MYRANKS_H[[#This Row],[2B]]+2*MYRANKS_H[[#This Row],[3B]]+3*MYRANKS_H[[#This Row],[HR]])/MYRANKS_H[[#This Row],[AB]],0)</f>
        <v>0.44821092278719399</v>
      </c>
      <c r="V4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  <c r="W46" s="69">
        <f>VLOOKUP(MYRANKS_H[[#This Row],[POS]],REPLACEMENT_LEVEL[],2,FALSE)</f>
        <v>496</v>
      </c>
      <c r="X46" s="69">
        <f>MYRANKS_H[[#This Row],[PROJ PTS]]-MYRANKS_H[[#This Row],[REPL LEVEL]]</f>
        <v>184</v>
      </c>
    </row>
    <row r="47" spans="1:24" ht="15" customHeight="1" x14ac:dyDescent="0.25">
      <c r="A47" s="44" t="s">
        <v>16150</v>
      </c>
      <c r="B47" s="46" t="str">
        <f>VLOOKUP(MYRANKS_H[[#This Row],[PLAYERID]],PLAYERIDMAP[],COLUMN(PLAYERIDMAP[LASTNAME]),FALSE)</f>
        <v>Ellsbury</v>
      </c>
      <c r="C47" s="51" t="str">
        <f>VLOOKUP(MYRANKS_H[[#This Row],[PLAYERID]],PLAYERIDMAP[],COLUMN(PLAYERIDMAP[FIRSTNAME]),FALSE)</f>
        <v>Jacoby</v>
      </c>
      <c r="D47" s="51" t="str">
        <f>VLOOKUP(MYRANKS_H[[#This Row],[PLAYERID]],PLAYERIDMAP[],COLUMN(PLAYERIDMAP[TEAM]),FALSE)</f>
        <v>NYY</v>
      </c>
      <c r="E47" s="51" t="str">
        <f>VLOOKUP(MYRANKS_H[[#This Row],[PLAYERID]],PLAYERIDMAP[],COLUMN(PLAYERIDMAP[POS]),FALSE)</f>
        <v>OF</v>
      </c>
      <c r="F47" s="51">
        <f>VLOOKUP(MYRANKS_H[[#This Row],[PLAYERID]],PLAYERIDMAP[],COLUMN(PLAYERIDMAP[IDFANGRAPHS]),FALSE)</f>
        <v>4727</v>
      </c>
      <c r="G47" s="52">
        <f>IFERROR(VLOOKUP(MYRANKS_H[[#This Row],[IDFANGRAPHS]],STEAMER_H[],COLUMN(STEAMER_H[PA]),FALSE),0)</f>
        <v>630</v>
      </c>
      <c r="H47" s="52">
        <f>IFERROR(VLOOKUP(MYRANKS_H[[#This Row],[IDFANGRAPHS]],STEAMER_H[],COLUMN(STEAMER_H[AB]),FALSE),0)</f>
        <v>570</v>
      </c>
      <c r="I47" s="52">
        <f>IFERROR(VLOOKUP(MYRANKS_H[[#This Row],[IDFANGRAPHS]],STEAMER_H[],COLUMN(STEAMER_H[H]),FALSE),0)</f>
        <v>154</v>
      </c>
      <c r="J47" s="52">
        <f>IFERROR(VLOOKUP(MYRANKS_H[[#This Row],[IDFANGRAPHS]],STEAMER_H[],COLUMN(STEAMER_H[2B]),FALSE),0)</f>
        <v>27</v>
      </c>
      <c r="K47" s="52">
        <f>IFERROR(VLOOKUP(MYRANKS_H[[#This Row],[IDFANGRAPHS]],STEAMER_H[],COLUMN(STEAMER_H[3B]),FALSE),0)</f>
        <v>4</v>
      </c>
      <c r="L47" s="52">
        <f>IFERROR(VLOOKUP(MYRANKS_H[[#This Row],[IDFANGRAPHS]],STEAMER_H[],COLUMN(STEAMER_H[HR]),FALSE),0)</f>
        <v>16</v>
      </c>
      <c r="M47" s="52">
        <f>IFERROR(VLOOKUP(MYRANKS_H[[#This Row],[IDFANGRAPHS]],STEAMER_H[],COLUMN(STEAMER_H[R]),FALSE),0)</f>
        <v>81</v>
      </c>
      <c r="N47" s="52">
        <f>IFERROR(VLOOKUP(MYRANKS_H[[#This Row],[IDFANGRAPHS]],STEAMER_H[],COLUMN(STEAMER_H[RBI]),FALSE),0)</f>
        <v>65</v>
      </c>
      <c r="O47" s="52">
        <f>IFERROR(VLOOKUP(MYRANKS_H[[#This Row],[IDFANGRAPHS]],STEAMER_H[],COLUMN(STEAMER_H[BB]),FALSE),0)</f>
        <v>47</v>
      </c>
      <c r="P47" s="52">
        <f>IFERROR(VLOOKUP(MYRANKS_H[[#This Row],[IDFANGRAPHS]],STEAMER_H[],COLUMN(STEAMER_H[HBP]),FALSE),0)</f>
        <v>4</v>
      </c>
      <c r="Q47" s="52">
        <f>IFERROR(VLOOKUP(MYRANKS_H[[#This Row],[IDFANGRAPHS]],STEAMER_H[],COLUMN(STEAMER_H[SO]),FALSE),0)</f>
        <v>94</v>
      </c>
      <c r="R47" s="52">
        <f>IFERROR(VLOOKUP(MYRANKS_H[[#This Row],[IDFANGRAPHS]],STEAMER_H[],COLUMN(STEAMER_H[SB]),FALSE),0)</f>
        <v>31</v>
      </c>
      <c r="S47" s="54">
        <f>IFERROR(MYRANKS_H[[#This Row],[H]]/MYRANKS_H[[#This Row],[AB]],0)</f>
        <v>0.27017543859649124</v>
      </c>
      <c r="T47" s="54">
        <f>IFERROR((MYRANKS_H[[#This Row],[H]]+MYRANKS_H[[#This Row],[BB]]+MYRANKS_H[[#This Row],[HBP]])/(MYRANKS_H[[#This Row],[AB]]+MYRANKS_H[[#This Row],[BB]]+MYRANKS_H[[#This Row],[HBP]]),0)</f>
        <v>0.33011272141706927</v>
      </c>
      <c r="U47" s="54">
        <f>IFERROR((MYRANKS_H[[#This Row],[H]]+MYRANKS_H[[#This Row],[2B]]+2*MYRANKS_H[[#This Row],[3B]]+3*MYRANKS_H[[#This Row],[HR]])/MYRANKS_H[[#This Row],[AB]],0)</f>
        <v>0.41578947368421054</v>
      </c>
      <c r="V4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  <c r="W47" s="69">
        <f>VLOOKUP(MYRANKS_H[[#This Row],[POS]],REPLACEMENT_LEVEL[],2,FALSE)</f>
        <v>496</v>
      </c>
      <c r="X47" s="69">
        <f>MYRANKS_H[[#This Row],[PROJ PTS]]-MYRANKS_H[[#This Row],[REPL LEVEL]]</f>
        <v>183</v>
      </c>
    </row>
    <row r="48" spans="1:24" ht="15" customHeight="1" x14ac:dyDescent="0.25">
      <c r="A48" s="44" t="s">
        <v>17729</v>
      </c>
      <c r="B48" s="46" t="str">
        <f>VLOOKUP(MYRANKS_H[[#This Row],[PLAYERID]],PLAYERIDMAP[],COLUMN(PLAYERIDMAP[LASTNAME]),FALSE)</f>
        <v>Longoria</v>
      </c>
      <c r="C48" s="51" t="str">
        <f>VLOOKUP(MYRANKS_H[[#This Row],[PLAYERID]],PLAYERIDMAP[],COLUMN(PLAYERIDMAP[FIRSTNAME]),FALSE)</f>
        <v>Evan</v>
      </c>
      <c r="D48" s="51" t="str">
        <f>VLOOKUP(MYRANKS_H[[#This Row],[PLAYERID]],PLAYERIDMAP[],COLUMN(PLAYERIDMAP[TEAM]),FALSE)</f>
        <v>TB</v>
      </c>
      <c r="E48" s="51" t="str">
        <f>VLOOKUP(MYRANKS_H[[#This Row],[PLAYERID]],PLAYERIDMAP[],COLUMN(PLAYERIDMAP[POS]),FALSE)</f>
        <v>3B</v>
      </c>
      <c r="F48" s="51">
        <f>VLOOKUP(MYRANKS_H[[#This Row],[PLAYERID]],PLAYERIDMAP[],COLUMN(PLAYERIDMAP[IDFANGRAPHS]),FALSE)</f>
        <v>9368</v>
      </c>
      <c r="G48" s="52">
        <f>IFERROR(VLOOKUP(MYRANKS_H[[#This Row],[IDFANGRAPHS]],STEAMER_H[],COLUMN(STEAMER_H[PA]),FALSE),0)</f>
        <v>641</v>
      </c>
      <c r="H48" s="52">
        <f>IFERROR(VLOOKUP(MYRANKS_H[[#This Row],[IDFANGRAPHS]],STEAMER_H[],COLUMN(STEAMER_H[AB]),FALSE),0)</f>
        <v>567</v>
      </c>
      <c r="I48" s="52">
        <f>IFERROR(VLOOKUP(MYRANKS_H[[#This Row],[IDFANGRAPHS]],STEAMER_H[],COLUMN(STEAMER_H[H]),FALSE),0)</f>
        <v>145</v>
      </c>
      <c r="J48" s="52">
        <f>IFERROR(VLOOKUP(MYRANKS_H[[#This Row],[IDFANGRAPHS]],STEAMER_H[],COLUMN(STEAMER_H[2B]),FALSE),0)</f>
        <v>30</v>
      </c>
      <c r="K48" s="52">
        <f>IFERROR(VLOOKUP(MYRANKS_H[[#This Row],[IDFANGRAPHS]],STEAMER_H[],COLUMN(STEAMER_H[3B]),FALSE),0)</f>
        <v>2</v>
      </c>
      <c r="L48" s="52">
        <f>IFERROR(VLOOKUP(MYRANKS_H[[#This Row],[IDFANGRAPHS]],STEAMER_H[],COLUMN(STEAMER_H[HR]),FALSE),0)</f>
        <v>25</v>
      </c>
      <c r="M48" s="52">
        <f>IFERROR(VLOOKUP(MYRANKS_H[[#This Row],[IDFANGRAPHS]],STEAMER_H[],COLUMN(STEAMER_H[R]),FALSE),0)</f>
        <v>78</v>
      </c>
      <c r="N48" s="52">
        <f>IFERROR(VLOOKUP(MYRANKS_H[[#This Row],[IDFANGRAPHS]],STEAMER_H[],COLUMN(STEAMER_H[RBI]),FALSE),0)</f>
        <v>85</v>
      </c>
      <c r="O48" s="52">
        <f>IFERROR(VLOOKUP(MYRANKS_H[[#This Row],[IDFANGRAPHS]],STEAMER_H[],COLUMN(STEAMER_H[BB]),FALSE),0)</f>
        <v>63</v>
      </c>
      <c r="P48" s="52">
        <f>IFERROR(VLOOKUP(MYRANKS_H[[#This Row],[IDFANGRAPHS]],STEAMER_H[],COLUMN(STEAMER_H[HBP]),FALSE),0)</f>
        <v>6</v>
      </c>
      <c r="Q48" s="52">
        <f>IFERROR(VLOOKUP(MYRANKS_H[[#This Row],[IDFANGRAPHS]],STEAMER_H[],COLUMN(STEAMER_H[SO]),FALSE),0)</f>
        <v>131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0.25573192239858905</v>
      </c>
      <c r="T48" s="54">
        <f>IFERROR((MYRANKS_H[[#This Row],[H]]+MYRANKS_H[[#This Row],[BB]]+MYRANKS_H[[#This Row],[HBP]])/(MYRANKS_H[[#This Row],[AB]]+MYRANKS_H[[#This Row],[BB]]+MYRANKS_H[[#This Row],[HBP]]),0)</f>
        <v>0.33647798742138363</v>
      </c>
      <c r="U48" s="54">
        <f>IFERROR((MYRANKS_H[[#This Row],[H]]+MYRANKS_H[[#This Row],[2B]]+2*MYRANKS_H[[#This Row],[3B]]+3*MYRANKS_H[[#This Row],[HR]])/MYRANKS_H[[#This Row],[AB]],0)</f>
        <v>0.44797178130511461</v>
      </c>
      <c r="V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48" s="69">
        <f>VLOOKUP(MYRANKS_H[[#This Row],[POS]],REPLACEMENT_LEVEL[],2,FALSE)</f>
        <v>501</v>
      </c>
      <c r="X48" s="69">
        <f>MYRANKS_H[[#This Row],[PROJ PTS]]-MYRANKS_H[[#This Row],[REPL LEVEL]]</f>
        <v>180</v>
      </c>
    </row>
    <row r="49" spans="1:24" ht="15" customHeight="1" x14ac:dyDescent="0.25">
      <c r="A49" s="44" t="s">
        <v>16798</v>
      </c>
      <c r="B49" s="46" t="str">
        <f>VLOOKUP(MYRANKS_H[[#This Row],[PLAYERID]],PLAYERIDMAP[],COLUMN(PLAYERIDMAP[LASTNAME]),FALSE)</f>
        <v>Hamilton</v>
      </c>
      <c r="C49" s="51" t="str">
        <f>VLOOKUP(MYRANKS_H[[#This Row],[PLAYERID]],PLAYERIDMAP[],COLUMN(PLAYERIDMAP[FIRSTNAME]),FALSE)</f>
        <v>Billy</v>
      </c>
      <c r="D49" s="51" t="str">
        <f>VLOOKUP(MYRANKS_H[[#This Row],[PLAYERID]],PLAYERIDMAP[],COLUMN(PLAYERIDMAP[TEAM]),FALSE)</f>
        <v>CIN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10199</v>
      </c>
      <c r="G49" s="52">
        <f>IFERROR(VLOOKUP(MYRANKS_H[[#This Row],[IDFANGRAPHS]],STEAMER_H[],COLUMN(STEAMER_H[PA]),FALSE),0)</f>
        <v>669</v>
      </c>
      <c r="H49" s="52">
        <f>IFERROR(VLOOKUP(MYRANKS_H[[#This Row],[IDFANGRAPHS]],STEAMER_H[],COLUMN(STEAMER_H[AB]),FALSE),0)</f>
        <v>611</v>
      </c>
      <c r="I49" s="52">
        <f>IFERROR(VLOOKUP(MYRANKS_H[[#This Row],[IDFANGRAPHS]],STEAMER_H[],COLUMN(STEAMER_H[H]),FALSE),0)</f>
        <v>154</v>
      </c>
      <c r="J49" s="52">
        <f>IFERROR(VLOOKUP(MYRANKS_H[[#This Row],[IDFANGRAPHS]],STEAMER_H[],COLUMN(STEAMER_H[2B]),FALSE),0)</f>
        <v>25</v>
      </c>
      <c r="K49" s="52">
        <f>IFERROR(VLOOKUP(MYRANKS_H[[#This Row],[IDFANGRAPHS]],STEAMER_H[],COLUMN(STEAMER_H[3B]),FALSE),0)</f>
        <v>6</v>
      </c>
      <c r="L49" s="52">
        <f>IFERROR(VLOOKUP(MYRANKS_H[[#This Row],[IDFANGRAPHS]],STEAMER_H[],COLUMN(STEAMER_H[HR]),FALSE),0)</f>
        <v>8</v>
      </c>
      <c r="M49" s="52">
        <f>IFERROR(VLOOKUP(MYRANKS_H[[#This Row],[IDFANGRAPHS]],STEAMER_H[],COLUMN(STEAMER_H[R]),FALSE),0)</f>
        <v>77</v>
      </c>
      <c r="N49" s="52">
        <f>IFERROR(VLOOKUP(MYRANKS_H[[#This Row],[IDFANGRAPHS]],STEAMER_H[],COLUMN(STEAMER_H[RBI]),FALSE),0)</f>
        <v>47</v>
      </c>
      <c r="O49" s="52">
        <f>IFERROR(VLOOKUP(MYRANKS_H[[#This Row],[IDFANGRAPHS]],STEAMER_H[],COLUMN(STEAMER_H[BB]),FALSE),0)</f>
        <v>44</v>
      </c>
      <c r="P49" s="52">
        <f>IFERROR(VLOOKUP(MYRANKS_H[[#This Row],[IDFANGRAPHS]],STEAMER_H[],COLUMN(STEAMER_H[HBP]),FALSE),0)</f>
        <v>3</v>
      </c>
      <c r="Q49" s="52">
        <f>IFERROR(VLOOKUP(MYRANKS_H[[#This Row],[IDFANGRAPHS]],STEAMER_H[],COLUMN(STEAMER_H[SO]),FALSE),0)</f>
        <v>119</v>
      </c>
      <c r="R49" s="52">
        <f>IFERROR(VLOOKUP(MYRANKS_H[[#This Row],[IDFANGRAPHS]],STEAMER_H[],COLUMN(STEAMER_H[SB]),FALSE),0)</f>
        <v>69</v>
      </c>
      <c r="S49" s="54">
        <f>IFERROR(MYRANKS_H[[#This Row],[H]]/MYRANKS_H[[#This Row],[AB]],0)</f>
        <v>0.25204582651391161</v>
      </c>
      <c r="T49" s="54">
        <f>IFERROR((MYRANKS_H[[#This Row],[H]]+MYRANKS_H[[#This Row],[BB]]+MYRANKS_H[[#This Row],[HBP]])/(MYRANKS_H[[#This Row],[AB]]+MYRANKS_H[[#This Row],[BB]]+MYRANKS_H[[#This Row],[HBP]]),0)</f>
        <v>0.30547112462006076</v>
      </c>
      <c r="U49" s="54">
        <f>IFERROR((MYRANKS_H[[#This Row],[H]]+MYRANKS_H[[#This Row],[2B]]+2*MYRANKS_H[[#This Row],[3B]]+3*MYRANKS_H[[#This Row],[HR]])/MYRANKS_H[[#This Row],[AB]],0)</f>
        <v>0.35188216039279868</v>
      </c>
      <c r="V4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9" s="69">
        <f>VLOOKUP(MYRANKS_H[[#This Row],[POS]],REPLACEMENT_LEVEL[],2,FALSE)</f>
        <v>496</v>
      </c>
      <c r="X49" s="69">
        <f>MYRANKS_H[[#This Row],[PROJ PTS]]-MYRANKS_H[[#This Row],[REPL LEVEL]]</f>
        <v>179</v>
      </c>
    </row>
    <row r="50" spans="1:24" ht="15" customHeight="1" x14ac:dyDescent="0.25">
      <c r="A50" s="44" t="s">
        <v>20231</v>
      </c>
      <c r="B50" s="46" t="str">
        <f>VLOOKUP(MYRANKS_H[[#This Row],[PLAYERID]],PLAYERIDMAP[],COLUMN(PLAYERIDMAP[LASTNAME]),FALSE)</f>
        <v>Werth</v>
      </c>
      <c r="C50" s="51" t="str">
        <f>VLOOKUP(MYRANKS_H[[#This Row],[PLAYERID]],PLAYERIDMAP[],COLUMN(PLAYERIDMAP[FIRSTNAME]),FALSE)</f>
        <v>Jayson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1327</v>
      </c>
      <c r="G50" s="52">
        <f>IFERROR(VLOOKUP(MYRANKS_H[[#This Row],[IDFANGRAPHS]],STEAMER_H[],COLUMN(STEAMER_H[PA]),FALSE),0)</f>
        <v>573</v>
      </c>
      <c r="H50" s="52">
        <f>IFERROR(VLOOKUP(MYRANKS_H[[#This Row],[IDFANGRAPHS]],STEAMER_H[],COLUMN(STEAMER_H[AB]),FALSE),0)</f>
        <v>494</v>
      </c>
      <c r="I50" s="52">
        <f>IFERROR(VLOOKUP(MYRANKS_H[[#This Row],[IDFANGRAPHS]],STEAMER_H[],COLUMN(STEAMER_H[H]),FALSE),0)</f>
        <v>141</v>
      </c>
      <c r="J50" s="52">
        <f>IFERROR(VLOOKUP(MYRANKS_H[[#This Row],[IDFANGRAPHS]],STEAMER_H[],COLUMN(STEAMER_H[2B]),FALSE),0)</f>
        <v>29</v>
      </c>
      <c r="K50" s="52">
        <f>IFERROR(VLOOKUP(MYRANKS_H[[#This Row],[IDFANGRAPHS]],STEAMER_H[],COLUMN(STEAMER_H[3B]),FALSE),0)</f>
        <v>1</v>
      </c>
      <c r="L50" s="52">
        <f>IFERROR(VLOOKUP(MYRANKS_H[[#This Row],[IDFANGRAPHS]],STEAMER_H[],COLUMN(STEAMER_H[HR]),FALSE),0)</f>
        <v>17</v>
      </c>
      <c r="M50" s="52">
        <f>IFERROR(VLOOKUP(MYRANKS_H[[#This Row],[IDFANGRAPHS]],STEAMER_H[],COLUMN(STEAMER_H[R]),FALSE),0)</f>
        <v>73</v>
      </c>
      <c r="N50" s="52">
        <f>IFERROR(VLOOKUP(MYRANKS_H[[#This Row],[IDFANGRAPHS]],STEAMER_H[],COLUMN(STEAMER_H[RBI]),FALSE),0)</f>
        <v>69</v>
      </c>
      <c r="O50" s="52">
        <f>IFERROR(VLOOKUP(MYRANKS_H[[#This Row],[IDFANGRAPHS]],STEAMER_H[],COLUMN(STEAMER_H[BB]),FALSE),0)</f>
        <v>67</v>
      </c>
      <c r="P50" s="52">
        <f>IFERROR(VLOOKUP(MYRANKS_H[[#This Row],[IDFANGRAPHS]],STEAMER_H[],COLUMN(STEAMER_H[HBP]),FALSE),0)</f>
        <v>6</v>
      </c>
      <c r="Q50" s="52">
        <f>IFERROR(VLOOKUP(MYRANKS_H[[#This Row],[IDFANGRAPHS]],STEAMER_H[],COLUMN(STEAMER_H[SO]),FALSE),0)</f>
        <v>106</v>
      </c>
      <c r="R50" s="52">
        <f>IFERROR(VLOOKUP(MYRANKS_H[[#This Row],[IDFANGRAPHS]],STEAMER_H[],COLUMN(STEAMER_H[SB]),FALSE),0)</f>
        <v>6</v>
      </c>
      <c r="S50" s="54">
        <f>IFERROR(MYRANKS_H[[#This Row],[H]]/MYRANKS_H[[#This Row],[AB]],0)</f>
        <v>0.28542510121457487</v>
      </c>
      <c r="T50" s="54">
        <f>IFERROR((MYRANKS_H[[#This Row],[H]]+MYRANKS_H[[#This Row],[BB]]+MYRANKS_H[[#This Row],[HBP]])/(MYRANKS_H[[#This Row],[AB]]+MYRANKS_H[[#This Row],[BB]]+MYRANKS_H[[#This Row],[HBP]]),0)</f>
        <v>0.37742504409171074</v>
      </c>
      <c r="U50" s="54">
        <f>IFERROR((MYRANKS_H[[#This Row],[H]]+MYRANKS_H[[#This Row],[2B]]+2*MYRANKS_H[[#This Row],[3B]]+3*MYRANKS_H[[#This Row],[HR]])/MYRANKS_H[[#This Row],[AB]],0)</f>
        <v>0.45141700404858298</v>
      </c>
      <c r="V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50" s="69">
        <f>VLOOKUP(MYRANKS_H[[#This Row],[POS]],REPLACEMENT_LEVEL[],2,FALSE)</f>
        <v>496</v>
      </c>
      <c r="X50" s="69">
        <f>MYRANKS_H[[#This Row],[PROJ PTS]]-MYRANKS_H[[#This Row],[REPL LEVEL]]</f>
        <v>179</v>
      </c>
    </row>
    <row r="51" spans="1:24" ht="15" customHeight="1" x14ac:dyDescent="0.25">
      <c r="A51" s="44" t="s">
        <v>15578</v>
      </c>
      <c r="B51" s="46" t="str">
        <f>VLOOKUP(MYRANKS_H[[#This Row],[PLAYERID]],PLAYERIDMAP[],COLUMN(PLAYERIDMAP[LASTNAME]),FALSE)</f>
        <v>Choo</v>
      </c>
      <c r="C51" s="51" t="str">
        <f>VLOOKUP(MYRANKS_H[[#This Row],[PLAYERID]],PLAYERIDMAP[],COLUMN(PLAYERIDMAP[FIRSTNAME]),FALSE)</f>
        <v>Shin-Soo</v>
      </c>
      <c r="D51" s="51" t="str">
        <f>VLOOKUP(MYRANKS_H[[#This Row],[PLAYERID]],PLAYERIDMAP[],COLUMN(PLAYERIDMAP[TEAM]),FALSE)</f>
        <v>TEX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3174</v>
      </c>
      <c r="G51" s="52">
        <f>IFERROR(VLOOKUP(MYRANKS_H[[#This Row],[IDFANGRAPHS]],STEAMER_H[],COLUMN(STEAMER_H[PA]),FALSE),0)</f>
        <v>634</v>
      </c>
      <c r="H51" s="52">
        <f>IFERROR(VLOOKUP(MYRANKS_H[[#This Row],[IDFANGRAPHS]],STEAMER_H[],COLUMN(STEAMER_H[AB]),FALSE),0)</f>
        <v>534</v>
      </c>
      <c r="I51" s="52">
        <f>IFERROR(VLOOKUP(MYRANKS_H[[#This Row],[IDFANGRAPHS]],STEAMER_H[],COLUMN(STEAMER_H[H]),FALSE),0)</f>
        <v>141</v>
      </c>
      <c r="J51" s="52">
        <f>IFERROR(VLOOKUP(MYRANKS_H[[#This Row],[IDFANGRAPHS]],STEAMER_H[],COLUMN(STEAMER_H[2B]),FALSE),0)</f>
        <v>28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16</v>
      </c>
      <c r="M51" s="52">
        <f>IFERROR(VLOOKUP(MYRANKS_H[[#This Row],[IDFANGRAPHS]],STEAMER_H[],COLUMN(STEAMER_H[R]),FALSE),0)</f>
        <v>87</v>
      </c>
      <c r="N51" s="52">
        <f>IFERROR(VLOOKUP(MYRANKS_H[[#This Row],[IDFANGRAPHS]],STEAMER_H[],COLUMN(STEAMER_H[RBI]),FALSE),0)</f>
        <v>62</v>
      </c>
      <c r="O51" s="52">
        <f>IFERROR(VLOOKUP(MYRANKS_H[[#This Row],[IDFANGRAPHS]],STEAMER_H[],COLUMN(STEAMER_H[BB]),FALSE),0)</f>
        <v>77</v>
      </c>
      <c r="P51" s="52">
        <f>IFERROR(VLOOKUP(MYRANKS_H[[#This Row],[IDFANGRAPHS]],STEAMER_H[],COLUMN(STEAMER_H[HBP]),FALSE),0)</f>
        <v>14</v>
      </c>
      <c r="Q51" s="52">
        <f>IFERROR(VLOOKUP(MYRANKS_H[[#This Row],[IDFANGRAPHS]],STEAMER_H[],COLUMN(STEAMER_H[SO]),FALSE),0)</f>
        <v>137</v>
      </c>
      <c r="R51" s="52">
        <f>IFERROR(VLOOKUP(MYRANKS_H[[#This Row],[IDFANGRAPHS]],STEAMER_H[],COLUMN(STEAMER_H[SB]),FALSE),0)</f>
        <v>11</v>
      </c>
      <c r="S51" s="54">
        <f>IFERROR(MYRANKS_H[[#This Row],[H]]/MYRANKS_H[[#This Row],[AB]],0)</f>
        <v>0.2640449438202247</v>
      </c>
      <c r="T51" s="54">
        <f>IFERROR((MYRANKS_H[[#This Row],[H]]+MYRANKS_H[[#This Row],[BB]]+MYRANKS_H[[#This Row],[HBP]])/(MYRANKS_H[[#This Row],[AB]]+MYRANKS_H[[#This Row],[BB]]+MYRANKS_H[[#This Row],[HBP]]),0)</f>
        <v>0.37119999999999997</v>
      </c>
      <c r="U51" s="54">
        <f>IFERROR((MYRANKS_H[[#This Row],[H]]+MYRANKS_H[[#This Row],[2B]]+2*MYRANKS_H[[#This Row],[3B]]+3*MYRANKS_H[[#This Row],[HR]])/MYRANKS_H[[#This Row],[AB]],0)</f>
        <v>0.41385767790262173</v>
      </c>
      <c r="V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  <c r="W51" s="69">
        <f>VLOOKUP(MYRANKS_H[[#This Row],[POS]],REPLACEMENT_LEVEL[],2,FALSE)</f>
        <v>496</v>
      </c>
      <c r="X51" s="69">
        <f>MYRANKS_H[[#This Row],[PROJ PTS]]-MYRANKS_H[[#This Row],[REPL LEVEL]]</f>
        <v>177</v>
      </c>
    </row>
    <row r="52" spans="1:24" ht="15" customHeight="1" x14ac:dyDescent="0.25">
      <c r="A52" s="44" t="s">
        <v>17315</v>
      </c>
      <c r="B52" s="46" t="str">
        <f>VLOOKUP(MYRANKS_H[[#This Row],[PLAYERID]],PLAYERIDMAP[],COLUMN(PLAYERIDMAP[LASTNAME]),FALSE)</f>
        <v>Jones</v>
      </c>
      <c r="C52" s="51" t="str">
        <f>VLOOKUP(MYRANKS_H[[#This Row],[PLAYERID]],PLAYERIDMAP[],COLUMN(PLAYERIDMAP[FIRSTNAME]),FALSE)</f>
        <v>Adam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OF</v>
      </c>
      <c r="F52" s="51">
        <f>VLOOKUP(MYRANKS_H[[#This Row],[PLAYERID]],PLAYERIDMAP[],COLUMN(PLAYERIDMAP[IDFANGRAPHS]),FALSE)</f>
        <v>6368</v>
      </c>
      <c r="G52" s="52">
        <f>IFERROR(VLOOKUP(MYRANKS_H[[#This Row],[IDFANGRAPHS]],STEAMER_H[],COLUMN(STEAMER_H[PA]),FALSE),0)</f>
        <v>653</v>
      </c>
      <c r="H52" s="52">
        <f>IFERROR(VLOOKUP(MYRANKS_H[[#This Row],[IDFANGRAPHS]],STEAMER_H[],COLUMN(STEAMER_H[AB]),FALSE),0)</f>
        <v>611</v>
      </c>
      <c r="I52" s="52">
        <f>IFERROR(VLOOKUP(MYRANKS_H[[#This Row],[IDFANGRAPHS]],STEAMER_H[],COLUMN(STEAMER_H[H]),FALSE),0)</f>
        <v>167</v>
      </c>
      <c r="J52" s="52">
        <f>IFERROR(VLOOKUP(MYRANKS_H[[#This Row],[IDFANGRAPHS]],STEAMER_H[],COLUMN(STEAMER_H[2B]),FALSE),0)</f>
        <v>31</v>
      </c>
      <c r="K52" s="52">
        <f>IFERROR(VLOOKUP(MYRANKS_H[[#This Row],[IDFANGRAPHS]],STEAMER_H[],COLUMN(STEAMER_H[3B]),FALSE),0)</f>
        <v>2</v>
      </c>
      <c r="L52" s="52">
        <f>IFERROR(VLOOKUP(MYRANKS_H[[#This Row],[IDFANGRAPHS]],STEAMER_H[],COLUMN(STEAMER_H[HR]),FALSE),0)</f>
        <v>27</v>
      </c>
      <c r="M52" s="52">
        <f>IFERROR(VLOOKUP(MYRANKS_H[[#This Row],[IDFANGRAPHS]],STEAMER_H[],COLUMN(STEAMER_H[R]),FALSE),0)</f>
        <v>79</v>
      </c>
      <c r="N52" s="52">
        <f>IFERROR(VLOOKUP(MYRANKS_H[[#This Row],[IDFANGRAPHS]],STEAMER_H[],COLUMN(STEAMER_H[RBI]),FALSE),0)</f>
        <v>92</v>
      </c>
      <c r="O52" s="52">
        <f>IFERROR(VLOOKUP(MYRANKS_H[[#This Row],[IDFANGRAPHS]],STEAMER_H[],COLUMN(STEAMER_H[BB]),FALSE),0)</f>
        <v>27</v>
      </c>
      <c r="P52" s="52">
        <f>IFERROR(VLOOKUP(MYRANKS_H[[#This Row],[IDFANGRAPHS]],STEAMER_H[],COLUMN(STEAMER_H[HBP]),FALSE),0)</f>
        <v>9</v>
      </c>
      <c r="Q52" s="52">
        <f>IFERROR(VLOOKUP(MYRANKS_H[[#This Row],[IDFANGRAPHS]],STEAMER_H[],COLUMN(STEAMER_H[SO]),FALSE),0)</f>
        <v>127</v>
      </c>
      <c r="R52" s="52">
        <f>IFERROR(VLOOKUP(MYRANKS_H[[#This Row],[IDFANGRAPHS]],STEAMER_H[],COLUMN(STEAMER_H[SB]),FALSE),0)</f>
        <v>7</v>
      </c>
      <c r="S52" s="54">
        <f>IFERROR(MYRANKS_H[[#This Row],[H]]/MYRANKS_H[[#This Row],[AB]],0)</f>
        <v>0.27332242225859249</v>
      </c>
      <c r="T52" s="54">
        <f>IFERROR((MYRANKS_H[[#This Row],[H]]+MYRANKS_H[[#This Row],[BB]]+MYRANKS_H[[#This Row],[HBP]])/(MYRANKS_H[[#This Row],[AB]]+MYRANKS_H[[#This Row],[BB]]+MYRANKS_H[[#This Row],[HBP]]),0)</f>
        <v>0.31375579598145287</v>
      </c>
      <c r="U52" s="54">
        <f>IFERROR((MYRANKS_H[[#This Row],[H]]+MYRANKS_H[[#This Row],[2B]]+2*MYRANKS_H[[#This Row],[3B]]+3*MYRANKS_H[[#This Row],[HR]])/MYRANKS_H[[#This Row],[AB]],0)</f>
        <v>0.46317512274959083</v>
      </c>
      <c r="V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  <c r="W52" s="69">
        <f>VLOOKUP(MYRANKS_H[[#This Row],[POS]],REPLACEMENT_LEVEL[],2,FALSE)</f>
        <v>496</v>
      </c>
      <c r="X52" s="69">
        <f>MYRANKS_H[[#This Row],[PROJ PTS]]-MYRANKS_H[[#This Row],[REPL LEVEL]]</f>
        <v>176</v>
      </c>
    </row>
    <row r="53" spans="1:24" ht="15" customHeight="1" x14ac:dyDescent="0.25">
      <c r="A53" s="44" t="s">
        <v>19404</v>
      </c>
      <c r="B53" s="46" t="str">
        <f>VLOOKUP(MYRANKS_H[[#This Row],[PLAYERID]],PLAYERIDMAP[],COLUMN(PLAYERIDMAP[LASTNAME]),FALSE)</f>
        <v>Santana</v>
      </c>
      <c r="C53" s="51" t="str">
        <f>VLOOKUP(MYRANKS_H[[#This Row],[PLAYERID]],PLAYERIDMAP[],COLUMN(PLAYERIDMAP[FIRSTNAME]),FALSE)</f>
        <v>Carlos</v>
      </c>
      <c r="D53" s="51" t="str">
        <f>VLOOKUP(MYRANKS_H[[#This Row],[PLAYERID]],PLAYERIDMAP[],COLUMN(PLAYERIDMAP[TEAM]),FALSE)</f>
        <v>CLE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2396</v>
      </c>
      <c r="G53" s="52">
        <f>IFERROR(VLOOKUP(MYRANKS_H[[#This Row],[IDFANGRAPHS]],STEAMER_H[],COLUMN(STEAMER_H[PA]),FALSE),0)</f>
        <v>592</v>
      </c>
      <c r="H53" s="52">
        <f>IFERROR(VLOOKUP(MYRANKS_H[[#This Row],[IDFANGRAPHS]],STEAMER_H[],COLUMN(STEAMER_H[AB]),FALSE),0)</f>
        <v>490</v>
      </c>
      <c r="I53" s="52">
        <f>IFERROR(VLOOKUP(MYRANKS_H[[#This Row],[IDFANGRAPHS]],STEAMER_H[],COLUMN(STEAMER_H[H]),FALSE),0)</f>
        <v>120</v>
      </c>
      <c r="J53" s="52">
        <f>IFERROR(VLOOKUP(MYRANKS_H[[#This Row],[IDFANGRAPHS]],STEAMER_H[],COLUMN(STEAMER_H[2B]),FALSE),0)</f>
        <v>27</v>
      </c>
      <c r="K53" s="52">
        <f>IFERROR(VLOOKUP(MYRANKS_H[[#This Row],[IDFANGRAPHS]],STEAMER_H[],COLUMN(STEAMER_H[3B]),FALSE),0)</f>
        <v>1</v>
      </c>
      <c r="L53" s="52">
        <f>IFERROR(VLOOKUP(MYRANKS_H[[#This Row],[IDFANGRAPHS]],STEAMER_H[],COLUMN(STEAMER_H[HR]),FALSE),0)</f>
        <v>21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73</v>
      </c>
      <c r="O53" s="52">
        <f>IFERROR(VLOOKUP(MYRANKS_H[[#This Row],[IDFANGRAPHS]],STEAMER_H[],COLUMN(STEAMER_H[BB]),FALSE),0)</f>
        <v>93</v>
      </c>
      <c r="P53" s="52">
        <f>IFERROR(VLOOKUP(MYRANKS_H[[#This Row],[IDFANGRAPHS]],STEAMER_H[],COLUMN(STEAMER_H[HBP]),FALSE),0)</f>
        <v>4</v>
      </c>
      <c r="Q53" s="52">
        <f>IFERROR(VLOOKUP(MYRANKS_H[[#This Row],[IDFANGRAPHS]],STEAMER_H[],COLUMN(STEAMER_H[SO]),FALSE),0)</f>
        <v>109</v>
      </c>
      <c r="R53" s="52">
        <f>IFERROR(VLOOKUP(MYRANKS_H[[#This Row],[IDFANGRAPHS]],STEAMER_H[],COLUMN(STEAMER_H[SB]),FALSE),0)</f>
        <v>4</v>
      </c>
      <c r="S53" s="54">
        <f>IFERROR(MYRANKS_H[[#This Row],[H]]/MYRANKS_H[[#This Row],[AB]],0)</f>
        <v>0.24489795918367346</v>
      </c>
      <c r="T53" s="54">
        <f>IFERROR((MYRANKS_H[[#This Row],[H]]+MYRANKS_H[[#This Row],[BB]]+MYRANKS_H[[#This Row],[HBP]])/(MYRANKS_H[[#This Row],[AB]]+MYRANKS_H[[#This Row],[BB]]+MYRANKS_H[[#This Row],[HBP]]),0)</f>
        <v>0.36967632027257241</v>
      </c>
      <c r="U53" s="54">
        <f>IFERROR((MYRANKS_H[[#This Row],[H]]+MYRANKS_H[[#This Row],[2B]]+2*MYRANKS_H[[#This Row],[3B]]+3*MYRANKS_H[[#This Row],[HR]])/MYRANKS_H[[#This Row],[AB]],0)</f>
        <v>0.43265306122448982</v>
      </c>
      <c r="V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  <c r="W53" s="69">
        <f>VLOOKUP(MYRANKS_H[[#This Row],[POS]],REPLACEMENT_LEVEL[],2,FALSE)</f>
        <v>501</v>
      </c>
      <c r="X53" s="69">
        <f>MYRANKS_H[[#This Row],[PROJ PTS]]-MYRANKS_H[[#This Row],[REPL LEVEL]]</f>
        <v>175</v>
      </c>
    </row>
    <row r="54" spans="1:24" ht="15" customHeight="1" x14ac:dyDescent="0.25">
      <c r="A54" s="44" t="s">
        <v>17449</v>
      </c>
      <c r="B54" s="46" t="str">
        <f>VLOOKUP(MYRANKS_H[[#This Row],[PLAYERID]],PLAYERIDMAP[],COLUMN(PLAYERIDMAP[LASTNAME]),FALSE)</f>
        <v>Kinsler</v>
      </c>
      <c r="C54" s="51" t="str">
        <f>VLOOKUP(MYRANKS_H[[#This Row],[PLAYERID]],PLAYERIDMAP[],COLUMN(PLAYERIDMAP[FIRSTNAME]),FALSE)</f>
        <v>Ian</v>
      </c>
      <c r="D54" s="51" t="str">
        <f>VLOOKUP(MYRANKS_H[[#This Row],[PLAYERID]],PLAYERIDMAP[],COLUMN(PLAYERIDMAP[TEAM]),FALSE)</f>
        <v>DET</v>
      </c>
      <c r="E54" s="51" t="str">
        <f>VLOOKUP(MYRANKS_H[[#This Row],[PLAYERID]],PLAYERIDMAP[],COLUMN(PLAYERIDMAP[POS]),FALSE)</f>
        <v>2B</v>
      </c>
      <c r="F54" s="51">
        <f>VLOOKUP(MYRANKS_H[[#This Row],[PLAYERID]],PLAYERIDMAP[],COLUMN(PLAYERIDMAP[IDFANGRAPHS]),FALSE)</f>
        <v>6195</v>
      </c>
      <c r="G54" s="52">
        <f>IFERROR(VLOOKUP(MYRANKS_H[[#This Row],[IDFANGRAPHS]],STEAMER_H[],COLUMN(STEAMER_H[PA]),FALSE),0)</f>
        <v>675</v>
      </c>
      <c r="H54" s="52">
        <f>IFERROR(VLOOKUP(MYRANKS_H[[#This Row],[IDFANGRAPHS]],STEAMER_H[],COLUMN(STEAMER_H[AB]),FALSE),0)</f>
        <v>612</v>
      </c>
      <c r="I54" s="52">
        <f>IFERROR(VLOOKUP(MYRANKS_H[[#This Row],[IDFANGRAPHS]],STEAMER_H[],COLUMN(STEAMER_H[H]),FALSE),0)</f>
        <v>163</v>
      </c>
      <c r="J54" s="52">
        <f>IFERROR(VLOOKUP(MYRANKS_H[[#This Row],[IDFANGRAPHS]],STEAMER_H[],COLUMN(STEAMER_H[2B]),FALSE),0)</f>
        <v>35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16</v>
      </c>
      <c r="M54" s="52">
        <f>IFERROR(VLOOKUP(MYRANKS_H[[#This Row],[IDFANGRAPHS]],STEAMER_H[],COLUMN(STEAMER_H[R]),FALSE),0)</f>
        <v>88</v>
      </c>
      <c r="N54" s="52">
        <f>IFERROR(VLOOKUP(MYRANKS_H[[#This Row],[IDFANGRAPHS]],STEAMER_H[],COLUMN(STEAMER_H[RBI]),FALSE),0)</f>
        <v>68</v>
      </c>
      <c r="O54" s="52">
        <f>IFERROR(VLOOKUP(MYRANKS_H[[#This Row],[IDFANGRAPHS]],STEAMER_H[],COLUMN(STEAMER_H[BB]),FALSE),0)</f>
        <v>46</v>
      </c>
      <c r="P54" s="52">
        <f>IFERROR(VLOOKUP(MYRANKS_H[[#This Row],[IDFANGRAPHS]],STEAMER_H[],COLUMN(STEAMER_H[HBP]),FALSE),0)</f>
        <v>7</v>
      </c>
      <c r="Q54" s="52">
        <f>IFERROR(VLOOKUP(MYRANKS_H[[#This Row],[IDFANGRAPHS]],STEAMER_H[],COLUMN(STEAMER_H[SO]),FALSE),0)</f>
        <v>74</v>
      </c>
      <c r="R54" s="52">
        <f>IFERROR(VLOOKUP(MYRANKS_H[[#This Row],[IDFANGRAPHS]],STEAMER_H[],COLUMN(STEAMER_H[SB]),FALSE),0)</f>
        <v>14</v>
      </c>
      <c r="S54" s="54">
        <f>IFERROR(MYRANKS_H[[#This Row],[H]]/MYRANKS_H[[#This Row],[AB]],0)</f>
        <v>0.26633986928104575</v>
      </c>
      <c r="T54" s="54">
        <f>IFERROR((MYRANKS_H[[#This Row],[H]]+MYRANKS_H[[#This Row],[BB]]+MYRANKS_H[[#This Row],[HBP]])/(MYRANKS_H[[#This Row],[AB]]+MYRANKS_H[[#This Row],[BB]]+MYRANKS_H[[#This Row],[HBP]]),0)</f>
        <v>0.324812030075188</v>
      </c>
      <c r="U54" s="54">
        <f>IFERROR((MYRANKS_H[[#This Row],[H]]+MYRANKS_H[[#This Row],[2B]]+2*MYRANKS_H[[#This Row],[3B]]+3*MYRANKS_H[[#This Row],[HR]])/MYRANKS_H[[#This Row],[AB]],0)</f>
        <v>0.41176470588235292</v>
      </c>
      <c r="V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  <c r="W54" s="69">
        <f>VLOOKUP(MYRANKS_H[[#This Row],[POS]],REPLACEMENT_LEVEL[],2,FALSE)</f>
        <v>473</v>
      </c>
      <c r="X54" s="69">
        <f>MYRANKS_H[[#This Row],[PROJ PTS]]-MYRANKS_H[[#This Row],[REPL LEVEL]]</f>
        <v>174</v>
      </c>
    </row>
    <row r="55" spans="1:24" ht="15" customHeight="1" x14ac:dyDescent="0.25">
      <c r="A55" s="44" t="s">
        <v>17975</v>
      </c>
      <c r="B55" s="46" t="str">
        <f>VLOOKUP(MYRANKS_H[[#This Row],[PLAYERID]],PLAYERIDMAP[],COLUMN(PLAYERIDMAP[LASTNAME]),FALSE)</f>
        <v>Mauer</v>
      </c>
      <c r="C55" s="51" t="str">
        <f>VLOOKUP(MYRANKS_H[[#This Row],[PLAYERID]],PLAYERIDMAP[],COLUMN(PLAYERIDMAP[FIRSTNAME]),FALSE)</f>
        <v>Joe</v>
      </c>
      <c r="D55" s="51" t="str">
        <f>VLOOKUP(MYRANKS_H[[#This Row],[PLAYERID]],PLAYERIDMAP[],COLUMN(PLAYERIDMAP[TEAM]),FALSE)</f>
        <v>MIN</v>
      </c>
      <c r="E55" s="51" t="str">
        <f>VLOOKUP(MYRANKS_H[[#This Row],[PLAYERID]],PLAYERIDMAP[],COLUMN(PLAYERIDMAP[POS]),FALSE)</f>
        <v>1B</v>
      </c>
      <c r="F55" s="51">
        <f>VLOOKUP(MYRANKS_H[[#This Row],[PLAYERID]],PLAYERIDMAP[],COLUMN(PLAYERIDMAP[IDFANGRAPHS]),FALSE)</f>
        <v>1857</v>
      </c>
      <c r="G55" s="52">
        <f>IFERROR(VLOOKUP(MYRANKS_H[[#This Row],[IDFANGRAPHS]],STEAMER_H[],COLUMN(STEAMER_H[PA]),FALSE),0)</f>
        <v>617</v>
      </c>
      <c r="H55" s="52">
        <f>IFERROR(VLOOKUP(MYRANKS_H[[#This Row],[IDFANGRAPHS]],STEAMER_H[],COLUMN(STEAMER_H[AB]),FALSE),0)</f>
        <v>534</v>
      </c>
      <c r="I55" s="52">
        <f>IFERROR(VLOOKUP(MYRANKS_H[[#This Row],[IDFANGRAPHS]],STEAMER_H[],COLUMN(STEAMER_H[H]),FALSE),0)</f>
        <v>152</v>
      </c>
      <c r="J55" s="52">
        <f>IFERROR(VLOOKUP(MYRANKS_H[[#This Row],[IDFANGRAPHS]],STEAMER_H[],COLUMN(STEAMER_H[2B]),FALSE),0)</f>
        <v>32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9</v>
      </c>
      <c r="M55" s="52">
        <f>IFERROR(VLOOKUP(MYRANKS_H[[#This Row],[IDFANGRAPHS]],STEAMER_H[],COLUMN(STEAMER_H[R]),FALSE),0)</f>
        <v>73</v>
      </c>
      <c r="N55" s="52">
        <f>IFERROR(VLOOKUP(MYRANKS_H[[#This Row],[IDFANGRAPHS]],STEAMER_H[],COLUMN(STEAMER_H[RBI]),FALSE),0)</f>
        <v>62</v>
      </c>
      <c r="O55" s="52">
        <f>IFERROR(VLOOKUP(MYRANKS_H[[#This Row],[IDFANGRAPHS]],STEAMER_H[],COLUMN(STEAMER_H[BB]),FALSE),0)</f>
        <v>73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107</v>
      </c>
      <c r="R55" s="52">
        <f>IFERROR(VLOOKUP(MYRANKS_H[[#This Row],[IDFANGRAPHS]],STEAMER_H[],COLUMN(STEAMER_H[SB]),FALSE),0)</f>
        <v>3</v>
      </c>
      <c r="S55" s="54">
        <f>IFERROR(MYRANKS_H[[#This Row],[H]]/MYRANKS_H[[#This Row],[AB]],0)</f>
        <v>0.28464419475655428</v>
      </c>
      <c r="T55" s="54">
        <f>IFERROR((MYRANKS_H[[#This Row],[H]]+MYRANKS_H[[#This Row],[BB]]+MYRANKS_H[[#This Row],[HBP]])/(MYRANKS_H[[#This Row],[AB]]+MYRANKS_H[[#This Row],[BB]]+MYRANKS_H[[#This Row],[HBP]]),0)</f>
        <v>0.37274220032840721</v>
      </c>
      <c r="U55" s="54">
        <f>IFERROR((MYRANKS_H[[#This Row],[H]]+MYRANKS_H[[#This Row],[2B]]+2*MYRANKS_H[[#This Row],[3B]]+3*MYRANKS_H[[#This Row],[HR]])/MYRANKS_H[[#This Row],[AB]],0)</f>
        <v>0.40262172284644193</v>
      </c>
      <c r="V5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  <c r="W55" s="69">
        <f>VLOOKUP(MYRANKS_H[[#This Row],[POS]],REPLACEMENT_LEVEL[],2,FALSE)</f>
        <v>467</v>
      </c>
      <c r="X55" s="69">
        <f>MYRANKS_H[[#This Row],[PROJ PTS]]-MYRANKS_H[[#This Row],[REPL LEVEL]]</f>
        <v>174</v>
      </c>
    </row>
    <row r="56" spans="1:24" ht="15" customHeight="1" x14ac:dyDescent="0.25">
      <c r="A56" s="44" t="s">
        <v>14742</v>
      </c>
      <c r="B56" s="46" t="str">
        <f>VLOOKUP(MYRANKS_H[[#This Row],[PLAYERID]],PLAYERIDMAP[],COLUMN(PLAYERIDMAP[LASTNAME]),FALSE)</f>
        <v>Arenado</v>
      </c>
      <c r="C56" s="51" t="str">
        <f>VLOOKUP(MYRANKS_H[[#This Row],[PLAYERID]],PLAYERIDMAP[],COLUMN(PLAYERIDMAP[FIRSTNAME]),FALSE)</f>
        <v>Nolan</v>
      </c>
      <c r="D56" s="51" t="str">
        <f>VLOOKUP(MYRANKS_H[[#This Row],[PLAYERID]],PLAYERIDMAP[],COLUMN(PLAYERIDMAP[TEAM]),FALSE)</f>
        <v>COL</v>
      </c>
      <c r="E56" s="51" t="str">
        <f>VLOOKUP(MYRANKS_H[[#This Row],[PLAYERID]],PLAYERIDMAP[],COLUMN(PLAYERIDMAP[POS]),FALSE)</f>
        <v>3B</v>
      </c>
      <c r="F56" s="51">
        <f>VLOOKUP(MYRANKS_H[[#This Row],[PLAYERID]],PLAYERIDMAP[],COLUMN(PLAYERIDMAP[IDFANGRAPHS]),FALSE)</f>
        <v>9777</v>
      </c>
      <c r="G56" s="52">
        <f>IFERROR(VLOOKUP(MYRANKS_H[[#This Row],[IDFANGRAPHS]],STEAMER_H[],COLUMN(STEAMER_H[PA]),FALSE),0)</f>
        <v>619</v>
      </c>
      <c r="H56" s="52">
        <f>IFERROR(VLOOKUP(MYRANKS_H[[#This Row],[IDFANGRAPHS]],STEAMER_H[],COLUMN(STEAMER_H[AB]),FALSE),0)</f>
        <v>572</v>
      </c>
      <c r="I56" s="52">
        <f>IFERROR(VLOOKUP(MYRANKS_H[[#This Row],[IDFANGRAPHS]],STEAMER_H[],COLUMN(STEAMER_H[H]),FALSE),0)</f>
        <v>164</v>
      </c>
      <c r="J56" s="52">
        <f>IFERROR(VLOOKUP(MYRANKS_H[[#This Row],[IDFANGRAPHS]],STEAMER_H[],COLUMN(STEAMER_H[2B]),FALSE),0)</f>
        <v>38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20</v>
      </c>
      <c r="M56" s="52">
        <f>IFERROR(VLOOKUP(MYRANKS_H[[#This Row],[IDFANGRAPHS]],STEAMER_H[],COLUMN(STEAMER_H[R]),FALSE),0)</f>
        <v>74</v>
      </c>
      <c r="N56" s="52">
        <f>IFERROR(VLOOKUP(MYRANKS_H[[#This Row],[IDFANGRAPHS]],STEAMER_H[],COLUMN(STEAMER_H[RBI]),FALSE),0)</f>
        <v>83</v>
      </c>
      <c r="O56" s="52">
        <f>IFERROR(VLOOKUP(MYRANKS_H[[#This Row],[IDFANGRAPHS]],STEAMER_H[],COLUMN(STEAMER_H[BB]),FALSE),0)</f>
        <v>35</v>
      </c>
      <c r="P56" s="52">
        <f>IFERROR(VLOOKUP(MYRANKS_H[[#This Row],[IDFANGRAPHS]],STEAMER_H[],COLUMN(STEAMER_H[HBP]),FALSE),0)</f>
        <v>4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4</v>
      </c>
      <c r="S56" s="54">
        <f>IFERROR(MYRANKS_H[[#This Row],[H]]/MYRANKS_H[[#This Row],[AB]],0)</f>
        <v>0.28671328671328672</v>
      </c>
      <c r="T56" s="54">
        <f>IFERROR((MYRANKS_H[[#This Row],[H]]+MYRANKS_H[[#This Row],[BB]]+MYRANKS_H[[#This Row],[HBP]])/(MYRANKS_H[[#This Row],[AB]]+MYRANKS_H[[#This Row],[BB]]+MYRANKS_H[[#This Row],[HBP]]),0)</f>
        <v>0.33224222585924712</v>
      </c>
      <c r="U56" s="54">
        <f>IFERROR((MYRANKS_H[[#This Row],[H]]+MYRANKS_H[[#This Row],[2B]]+2*MYRANKS_H[[#This Row],[3B]]+3*MYRANKS_H[[#This Row],[HR]])/MYRANKS_H[[#This Row],[AB]],0)</f>
        <v>0.46853146853146854</v>
      </c>
      <c r="V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  <c r="W56" s="69">
        <f>VLOOKUP(MYRANKS_H[[#This Row],[POS]],REPLACEMENT_LEVEL[],2,FALSE)</f>
        <v>501</v>
      </c>
      <c r="X56" s="69">
        <f>MYRANKS_H[[#This Row],[PROJ PTS]]-MYRANKS_H[[#This Row],[REPL LEVEL]]</f>
        <v>173</v>
      </c>
    </row>
    <row r="57" spans="1:24" ht="15" customHeight="1" x14ac:dyDescent="0.25">
      <c r="A57" s="44" t="s">
        <v>18696</v>
      </c>
      <c r="B57" s="46" t="str">
        <f>VLOOKUP(MYRANKS_H[[#This Row],[PLAYERID]],PLAYERIDMAP[],COLUMN(PLAYERIDMAP[LASTNAME]),FALSE)</f>
        <v>Pence</v>
      </c>
      <c r="C57" s="51" t="str">
        <f>VLOOKUP(MYRANKS_H[[#This Row],[PLAYERID]],PLAYERIDMAP[],COLUMN(PLAYERIDMAP[FIRSTNAME]),FALSE)</f>
        <v>Hunter</v>
      </c>
      <c r="D57" s="51" t="str">
        <f>VLOOKUP(MYRANKS_H[[#This Row],[PLAYERID]],PLAYERIDMAP[],COLUMN(PLAYERIDMAP[TEAM]),FALSE)</f>
        <v>SF</v>
      </c>
      <c r="E57" s="51" t="str">
        <f>VLOOKUP(MYRANKS_H[[#This Row],[PLAYERID]],PLAYERIDMAP[],COLUMN(PLAYERIDMAP[POS]),FALSE)</f>
        <v>OF</v>
      </c>
      <c r="F57" s="51">
        <f>VLOOKUP(MYRANKS_H[[#This Row],[PLAYERID]],PLAYERIDMAP[],COLUMN(PLAYERIDMAP[IDFANGRAPHS]),FALSE)</f>
        <v>8252</v>
      </c>
      <c r="G57" s="52">
        <f>IFERROR(VLOOKUP(MYRANKS_H[[#This Row],[IDFANGRAPHS]],STEAMER_H[],COLUMN(STEAMER_H[PA]),FALSE),0)</f>
        <v>651</v>
      </c>
      <c r="H57" s="52">
        <f>IFERROR(VLOOKUP(MYRANKS_H[[#This Row],[IDFANGRAPHS]],STEAMER_H[],COLUMN(STEAMER_H[AB]),FALSE),0)</f>
        <v>589</v>
      </c>
      <c r="I57" s="52">
        <f>IFERROR(VLOOKUP(MYRANKS_H[[#This Row],[IDFANGRAPHS]],STEAMER_H[],COLUMN(STEAMER_H[H]),FALSE),0)</f>
        <v>158</v>
      </c>
      <c r="J57" s="52">
        <f>IFERROR(VLOOKUP(MYRANKS_H[[#This Row],[IDFANGRAPHS]],STEAMER_H[],COLUMN(STEAMER_H[2B]),FALSE),0)</f>
        <v>27</v>
      </c>
      <c r="K57" s="52">
        <f>IFERROR(VLOOKUP(MYRANKS_H[[#This Row],[IDFANGRAPHS]],STEAMER_H[],COLUMN(STEAMER_H[3B]),FALSE),0)</f>
        <v>6</v>
      </c>
      <c r="L57" s="52">
        <f>IFERROR(VLOOKUP(MYRANKS_H[[#This Row],[IDFANGRAPHS]],STEAMER_H[],COLUMN(STEAMER_H[HR]),FALSE),0)</f>
        <v>19</v>
      </c>
      <c r="M57" s="52">
        <f>IFERROR(VLOOKUP(MYRANKS_H[[#This Row],[IDFANGRAPHS]],STEAMER_H[],COLUMN(STEAMER_H[R]),FALSE),0)</f>
        <v>76</v>
      </c>
      <c r="N57" s="52">
        <f>IFERROR(VLOOKUP(MYRANKS_H[[#This Row],[IDFANGRAPHS]],STEAMER_H[],COLUMN(STEAMER_H[RBI]),FALSE),0)</f>
        <v>76</v>
      </c>
      <c r="O57" s="52">
        <f>IFERROR(VLOOKUP(MYRANKS_H[[#This Row],[IDFANGRAPHS]],STEAMER_H[],COLUMN(STEAMER_H[BB]),FALSE),0)</f>
        <v>51</v>
      </c>
      <c r="P57" s="52">
        <f>IFERROR(VLOOKUP(MYRANKS_H[[#This Row],[IDFANGRAPHS]],STEAMER_H[],COLUMN(STEAMER_H[HBP]),FALSE),0)</f>
        <v>5</v>
      </c>
      <c r="Q57" s="52">
        <f>IFERROR(VLOOKUP(MYRANKS_H[[#This Row],[IDFANGRAPHS]],STEAMER_H[],COLUMN(STEAMER_H[SO]),FALSE),0)</f>
        <v>119</v>
      </c>
      <c r="R57" s="52">
        <f>IFERROR(VLOOKUP(MYRANKS_H[[#This Row],[IDFANGRAPHS]],STEAMER_H[],COLUMN(STEAMER_H[SB]),FALSE),0)</f>
        <v>11</v>
      </c>
      <c r="S57" s="54">
        <f>IFERROR(MYRANKS_H[[#This Row],[H]]/MYRANKS_H[[#This Row],[AB]],0)</f>
        <v>0.26825127334465193</v>
      </c>
      <c r="T57" s="54">
        <f>IFERROR((MYRANKS_H[[#This Row],[H]]+MYRANKS_H[[#This Row],[BB]]+MYRANKS_H[[#This Row],[HBP]])/(MYRANKS_H[[#This Row],[AB]]+MYRANKS_H[[#This Row],[BB]]+MYRANKS_H[[#This Row],[HBP]]),0)</f>
        <v>0.33178294573643413</v>
      </c>
      <c r="U57" s="54">
        <f>IFERROR((MYRANKS_H[[#This Row],[H]]+MYRANKS_H[[#This Row],[2B]]+2*MYRANKS_H[[#This Row],[3B]]+3*MYRANKS_H[[#This Row],[HR]])/MYRANKS_H[[#This Row],[AB]],0)</f>
        <v>0.43123938879456708</v>
      </c>
      <c r="V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  <c r="W57" s="69">
        <f>VLOOKUP(MYRANKS_H[[#This Row],[POS]],REPLACEMENT_LEVEL[],2,FALSE)</f>
        <v>496</v>
      </c>
      <c r="X57" s="69">
        <f>MYRANKS_H[[#This Row],[PROJ PTS]]-MYRANKS_H[[#This Row],[REPL LEVEL]]</f>
        <v>173</v>
      </c>
    </row>
    <row r="58" spans="1:24" ht="15" customHeight="1" x14ac:dyDescent="0.25">
      <c r="A58" s="44" t="s">
        <v>17576</v>
      </c>
      <c r="B58" s="46" t="str">
        <f>VLOOKUP(MYRANKS_H[[#This Row],[PLAYERID]],PLAYERIDMAP[],COLUMN(PLAYERIDMAP[LASTNAME]),FALSE)</f>
        <v>LaRoche</v>
      </c>
      <c r="C58" s="51" t="str">
        <f>VLOOKUP(MYRANKS_H[[#This Row],[PLAYERID]],PLAYERIDMAP[],COLUMN(PLAYERIDMAP[FIRSTNAME]),FALSE)</f>
        <v>Adam</v>
      </c>
      <c r="D58" s="51" t="str">
        <f>VLOOKUP(MYRANKS_H[[#This Row],[PLAYERID]],PLAYERIDMAP[],COLUMN(PLAYERIDMAP[TEAM]),FALSE)</f>
        <v>CHW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1904</v>
      </c>
      <c r="G58" s="52">
        <f>IFERROR(VLOOKUP(MYRANKS_H[[#This Row],[IDFANGRAPHS]],STEAMER_H[],COLUMN(STEAMER_H[PA]),FALSE),0)</f>
        <v>593</v>
      </c>
      <c r="H58" s="52">
        <f>IFERROR(VLOOKUP(MYRANKS_H[[#This Row],[IDFANGRAPHS]],STEAMER_H[],COLUMN(STEAMER_H[AB]),FALSE),0)</f>
        <v>505</v>
      </c>
      <c r="I58" s="52">
        <f>IFERROR(VLOOKUP(MYRANKS_H[[#This Row],[IDFANGRAPHS]],STEAMER_H[],COLUMN(STEAMER_H[H]),FALSE),0)</f>
        <v>121</v>
      </c>
      <c r="J58" s="52">
        <f>IFERROR(VLOOKUP(MYRANKS_H[[#This Row],[IDFANGRAPHS]],STEAMER_H[],COLUMN(STEAMER_H[2B]),FALSE),0)</f>
        <v>22</v>
      </c>
      <c r="K58" s="52">
        <f>IFERROR(VLOOKUP(MYRANKS_H[[#This Row],[IDFANGRAPHS]],STEAMER_H[],COLUMN(STEAMER_H[3B]),FALSE),0)</f>
        <v>1</v>
      </c>
      <c r="L58" s="52">
        <f>IFERROR(VLOOKUP(MYRANKS_H[[#This Row],[IDFANGRAPHS]],STEAMER_H[],COLUMN(STEAMER_H[HR]),FALSE),0)</f>
        <v>25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77</v>
      </c>
      <c r="O58" s="52">
        <f>IFERROR(VLOOKUP(MYRANKS_H[[#This Row],[IDFANGRAPHS]],STEAMER_H[],COLUMN(STEAMER_H[BB]),FALSE),0)</f>
        <v>79</v>
      </c>
      <c r="P58" s="52">
        <f>IFERROR(VLOOKUP(MYRANKS_H[[#This Row],[IDFANGRAPHS]],STEAMER_H[],COLUMN(STEAMER_H[HBP]),FALSE),0)</f>
        <v>3</v>
      </c>
      <c r="Q58" s="52">
        <f>IFERROR(VLOOKUP(MYRANKS_H[[#This Row],[IDFANGRAPHS]],STEAMER_H[],COLUMN(STEAMER_H[SO]),FALSE),0)</f>
        <v>128</v>
      </c>
      <c r="R58" s="52">
        <f>IFERROR(VLOOKUP(MYRANKS_H[[#This Row],[IDFANGRAPHS]],STEAMER_H[],COLUMN(STEAMER_H[SB]),FALSE),0)</f>
        <v>2</v>
      </c>
      <c r="S58" s="54">
        <f>IFERROR(MYRANKS_H[[#This Row],[H]]/MYRANKS_H[[#This Row],[AB]],0)</f>
        <v>0.23960396039603959</v>
      </c>
      <c r="T58" s="54">
        <f>IFERROR((MYRANKS_H[[#This Row],[H]]+MYRANKS_H[[#This Row],[BB]]+MYRANKS_H[[#This Row],[HBP]])/(MYRANKS_H[[#This Row],[AB]]+MYRANKS_H[[#This Row],[BB]]+MYRANKS_H[[#This Row],[HBP]]),0)</f>
        <v>0.34582623509369675</v>
      </c>
      <c r="U58" s="54">
        <f>IFERROR((MYRANKS_H[[#This Row],[H]]+MYRANKS_H[[#This Row],[2B]]+2*MYRANKS_H[[#This Row],[3B]]+3*MYRANKS_H[[#This Row],[HR]])/MYRANKS_H[[#This Row],[AB]],0)</f>
        <v>0.43564356435643564</v>
      </c>
      <c r="V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  <c r="W58" s="69">
        <f>VLOOKUP(MYRANKS_H[[#This Row],[POS]],REPLACEMENT_LEVEL[],2,FALSE)</f>
        <v>467</v>
      </c>
      <c r="X58" s="69">
        <f>MYRANKS_H[[#This Row],[PROJ PTS]]-MYRANKS_H[[#This Row],[REPL LEVEL]]</f>
        <v>172</v>
      </c>
    </row>
    <row r="59" spans="1:24" ht="15" customHeight="1" x14ac:dyDescent="0.25">
      <c r="A59" s="44" t="s">
        <v>15049</v>
      </c>
      <c r="B59" s="46" t="str">
        <f>VLOOKUP(MYRANKS_H[[#This Row],[PLAYERID]],PLAYERIDMAP[],COLUMN(PLAYERIDMAP[LASTNAME]),FALSE)</f>
        <v>Blackmon</v>
      </c>
      <c r="C59" s="51" t="str">
        <f>VLOOKUP(MYRANKS_H[[#This Row],[PLAYERID]],PLAYERIDMAP[],COLUMN(PLAYERIDMAP[FIRSTNAME]),FALSE)</f>
        <v>Charlie</v>
      </c>
      <c r="D59" s="51" t="str">
        <f>VLOOKUP(MYRANKS_H[[#This Row],[PLAYERID]],PLAYERIDMAP[],COLUMN(PLAYERIDMAP[TEAM]),FALSE)</f>
        <v>COL</v>
      </c>
      <c r="E59" s="51" t="str">
        <f>VLOOKUP(MYRANKS_H[[#This Row],[PLAYERID]],PLAYERIDMAP[],COLUMN(PLAYERIDMAP[POS]),FALSE)</f>
        <v>OF</v>
      </c>
      <c r="F59" s="51">
        <f>VLOOKUP(MYRANKS_H[[#This Row],[PLAYERID]],PLAYERIDMAP[],COLUMN(PLAYERIDMAP[IDFANGRAPHS]),FALSE)</f>
        <v>7859</v>
      </c>
      <c r="G59" s="52">
        <f>IFERROR(VLOOKUP(MYRANKS_H[[#This Row],[IDFANGRAPHS]],STEAMER_H[],COLUMN(STEAMER_H[PA]),FALSE),0)</f>
        <v>651</v>
      </c>
      <c r="H59" s="52">
        <f>IFERROR(VLOOKUP(MYRANKS_H[[#This Row],[IDFANGRAPHS]],STEAMER_H[],COLUMN(STEAMER_H[AB]),FALSE),0)</f>
        <v>595</v>
      </c>
      <c r="I59" s="52">
        <f>IFERROR(VLOOKUP(MYRANKS_H[[#This Row],[IDFANGRAPHS]],STEAMER_H[],COLUMN(STEAMER_H[H]),FALSE),0)</f>
        <v>165</v>
      </c>
      <c r="J59" s="52">
        <f>IFERROR(VLOOKUP(MYRANKS_H[[#This Row],[IDFANGRAPHS]],STEAMER_H[],COLUMN(STEAMER_H[2B]),FALSE),0)</f>
        <v>31</v>
      </c>
      <c r="K59" s="52">
        <f>IFERROR(VLOOKUP(MYRANKS_H[[#This Row],[IDFANGRAPHS]],STEAMER_H[],COLUMN(STEAMER_H[3B]),FALSE),0)</f>
        <v>4</v>
      </c>
      <c r="L59" s="52">
        <f>IFERROR(VLOOKUP(MYRANKS_H[[#This Row],[IDFANGRAPHS]],STEAMER_H[],COLUMN(STEAMER_H[HR]),FALSE),0)</f>
        <v>16</v>
      </c>
      <c r="M59" s="52">
        <f>IFERROR(VLOOKUP(MYRANKS_H[[#This Row],[IDFANGRAPHS]],STEAMER_H[],COLUMN(STEAMER_H[R]),FALSE),0)</f>
        <v>83</v>
      </c>
      <c r="N59" s="52">
        <f>IFERROR(VLOOKUP(MYRANKS_H[[#This Row],[IDFANGRAPHS]],STEAMER_H[],COLUMN(STEAMER_H[RBI]),FALSE),0)</f>
        <v>64</v>
      </c>
      <c r="O59" s="52">
        <f>IFERROR(VLOOKUP(MYRANKS_H[[#This Row],[IDFANGRAPHS]],STEAMER_H[],COLUMN(STEAMER_H[BB]),FALSE),0)</f>
        <v>37</v>
      </c>
      <c r="P59" s="52">
        <f>IFERROR(VLOOKUP(MYRANKS_H[[#This Row],[IDFANGRAPHS]],STEAMER_H[],COLUMN(STEAMER_H[HBP]),FALSE),0)</f>
        <v>9</v>
      </c>
      <c r="Q59" s="52">
        <f>IFERROR(VLOOKUP(MYRANKS_H[[#This Row],[IDFANGRAPHS]],STEAMER_H[],COLUMN(STEAMER_H[SO]),FALSE),0)</f>
        <v>103</v>
      </c>
      <c r="R59" s="52">
        <f>IFERROR(VLOOKUP(MYRANKS_H[[#This Row],[IDFANGRAPHS]],STEAMER_H[],COLUMN(STEAMER_H[SB]),FALSE),0)</f>
        <v>22</v>
      </c>
      <c r="S59" s="54">
        <f>IFERROR(MYRANKS_H[[#This Row],[H]]/MYRANKS_H[[#This Row],[AB]],0)</f>
        <v>0.27731092436974791</v>
      </c>
      <c r="T59" s="54">
        <f>IFERROR((MYRANKS_H[[#This Row],[H]]+MYRANKS_H[[#This Row],[BB]]+MYRANKS_H[[#This Row],[HBP]])/(MYRANKS_H[[#This Row],[AB]]+MYRANKS_H[[#This Row],[BB]]+MYRANKS_H[[#This Row],[HBP]]),0)</f>
        <v>0.32917316692667709</v>
      </c>
      <c r="U59" s="54">
        <f>IFERROR((MYRANKS_H[[#This Row],[H]]+MYRANKS_H[[#This Row],[2B]]+2*MYRANKS_H[[#This Row],[3B]]+3*MYRANKS_H[[#This Row],[HR]])/MYRANKS_H[[#This Row],[AB]],0)</f>
        <v>0.42352941176470588</v>
      </c>
      <c r="V5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  <c r="W59" s="69">
        <f>VLOOKUP(MYRANKS_H[[#This Row],[POS]],REPLACEMENT_LEVEL[],2,FALSE)</f>
        <v>496</v>
      </c>
      <c r="X59" s="69">
        <f>MYRANKS_H[[#This Row],[PROJ PTS]]-MYRANKS_H[[#This Row],[REPL LEVEL]]</f>
        <v>168</v>
      </c>
    </row>
    <row r="60" spans="1:24" ht="15" customHeight="1" x14ac:dyDescent="0.25">
      <c r="A60" s="44" t="s">
        <v>20258</v>
      </c>
      <c r="B60" s="46" t="str">
        <f>VLOOKUP(MYRANKS_H[[#This Row],[PLAYERID]],PLAYERIDMAP[],COLUMN(PLAYERIDMAP[LASTNAME]),FALSE)</f>
        <v>Wieters</v>
      </c>
      <c r="C60" s="51" t="str">
        <f>VLOOKUP(MYRANKS_H[[#This Row],[PLAYERID]],PLAYERIDMAP[],COLUMN(PLAYERIDMAP[FIRSTNAME]),FALSE)</f>
        <v>Matt</v>
      </c>
      <c r="D60" s="51" t="str">
        <f>VLOOKUP(MYRANKS_H[[#This Row],[PLAYERID]],PLAYERIDMAP[],COLUMN(PLAYERIDMAP[TEAM]),FALSE)</f>
        <v>BAL</v>
      </c>
      <c r="E60" s="51" t="str">
        <f>VLOOKUP(MYRANKS_H[[#This Row],[PLAYERID]],PLAYERIDMAP[],COLUMN(PLAYERIDMAP[POS]),FALSE)</f>
        <v>C</v>
      </c>
      <c r="F60" s="51">
        <f>VLOOKUP(MYRANKS_H[[#This Row],[PLAYERID]],PLAYERIDMAP[],COLUMN(PLAYERIDMAP[IDFANGRAPHS]),FALSE)</f>
        <v>4298</v>
      </c>
      <c r="G60" s="52">
        <f>IFERROR(VLOOKUP(MYRANKS_H[[#This Row],[IDFANGRAPHS]],STEAMER_H[],COLUMN(STEAMER_H[PA]),FALSE),0)</f>
        <v>479</v>
      </c>
      <c r="H60" s="52">
        <f>IFERROR(VLOOKUP(MYRANKS_H[[#This Row],[IDFANGRAPHS]],STEAMER_H[],COLUMN(STEAMER_H[AB]),FALSE),0)</f>
        <v>431</v>
      </c>
      <c r="I60" s="52">
        <f>IFERROR(VLOOKUP(MYRANKS_H[[#This Row],[IDFANGRAPHS]],STEAMER_H[],COLUMN(STEAMER_H[H]),FALSE),0)</f>
        <v>106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1</v>
      </c>
      <c r="L60" s="52">
        <f>IFERROR(VLOOKUP(MYRANKS_H[[#This Row],[IDFANGRAPHS]],STEAMER_H[],COLUMN(STEAMER_H[HR]),FALSE),0)</f>
        <v>17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57</v>
      </c>
      <c r="O60" s="52">
        <f>IFERROR(VLOOKUP(MYRANKS_H[[#This Row],[IDFANGRAPHS]],STEAMER_H[],COLUMN(STEAMER_H[BB]),FALSE),0)</f>
        <v>40</v>
      </c>
      <c r="P60" s="52">
        <f>IFERROR(VLOOKUP(MYRANKS_H[[#This Row],[IDFANGRAPHS]],STEAMER_H[],COLUMN(STEAMER_H[HBP]),FALSE),0)</f>
        <v>2</v>
      </c>
      <c r="Q60" s="52">
        <f>IFERROR(VLOOKUP(MYRANKS_H[[#This Row],[IDFANGRAPHS]],STEAMER_H[],COLUMN(STEAMER_H[SO]),FALSE),0)</f>
        <v>86</v>
      </c>
      <c r="R60" s="52">
        <f>IFERROR(VLOOKUP(MYRANKS_H[[#This Row],[IDFANGRAPHS]],STEAMER_H[],COLUMN(STEAMER_H[SB]),FALSE),0)</f>
        <v>3</v>
      </c>
      <c r="S60" s="54">
        <f>IFERROR(MYRANKS_H[[#This Row],[H]]/MYRANKS_H[[#This Row],[AB]],0)</f>
        <v>0.24593967517401391</v>
      </c>
      <c r="T60" s="54">
        <f>IFERROR((MYRANKS_H[[#This Row],[H]]+MYRANKS_H[[#This Row],[BB]]+MYRANKS_H[[#This Row],[HBP]])/(MYRANKS_H[[#This Row],[AB]]+MYRANKS_H[[#This Row],[BB]]+MYRANKS_H[[#This Row],[HBP]]),0)</f>
        <v>0.31289640591966172</v>
      </c>
      <c r="U60" s="54">
        <f>IFERROR((MYRANKS_H[[#This Row],[H]]+MYRANKS_H[[#This Row],[2B]]+2*MYRANKS_H[[#This Row],[3B]]+3*MYRANKS_H[[#This Row],[HR]])/MYRANKS_H[[#This Row],[AB]],0)</f>
        <v>0.41763341067285381</v>
      </c>
      <c r="V6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  <c r="W60" s="69">
        <f>VLOOKUP(MYRANKS_H[[#This Row],[POS]],REPLACEMENT_LEVEL[],2,FALSE)</f>
        <v>284</v>
      </c>
      <c r="X60" s="69">
        <f>MYRANKS_H[[#This Row],[PROJ PTS]]-MYRANKS_H[[#This Row],[REPL LEVEL]]</f>
        <v>165</v>
      </c>
    </row>
    <row r="61" spans="1:24" ht="15" customHeight="1" x14ac:dyDescent="0.25">
      <c r="A61" s="44" t="s">
        <v>17772</v>
      </c>
      <c r="B61" s="46" t="str">
        <f>VLOOKUP(MYRANKS_H[[#This Row],[PLAYERID]],PLAYERIDMAP[],COLUMN(PLAYERIDMAP[LASTNAME]),FALSE)</f>
        <v>Lucroy</v>
      </c>
      <c r="C61" s="51" t="str">
        <f>VLOOKUP(MYRANKS_H[[#This Row],[PLAYERID]],PLAYERIDMAP[],COLUMN(PLAYERIDMAP[FIRSTNAME]),FALSE)</f>
        <v>Jonathan</v>
      </c>
      <c r="D61" s="51" t="str">
        <f>VLOOKUP(MYRANKS_H[[#This Row],[PLAYERID]],PLAYERIDMAP[],COLUMN(PLAYERIDMAP[TEAM]),FALSE)</f>
        <v>MIL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7870</v>
      </c>
      <c r="G61" s="52">
        <f>IFERROR(VLOOKUP(MYRANKS_H[[#This Row],[IDFANGRAPHS]],STEAMER_H[],COLUMN(STEAMER_H[PA]),FALSE),0)</f>
        <v>425</v>
      </c>
      <c r="H61" s="52">
        <f>IFERROR(VLOOKUP(MYRANKS_H[[#This Row],[IDFANGRAPHS]],STEAMER_H[],COLUMN(STEAMER_H[AB]),FALSE),0)</f>
        <v>381</v>
      </c>
      <c r="I61" s="52">
        <f>IFERROR(VLOOKUP(MYRANKS_H[[#This Row],[IDFANGRAPHS]],STEAMER_H[],COLUMN(STEAMER_H[H]),FALSE),0)</f>
        <v>108</v>
      </c>
      <c r="J61" s="52">
        <f>IFERROR(VLOOKUP(MYRANKS_H[[#This Row],[IDFANGRAPHS]],STEAMER_H[],COLUMN(STEAMER_H[2B]),FALSE),0)</f>
        <v>22</v>
      </c>
      <c r="K61" s="52">
        <f>IFERROR(VLOOKUP(MYRANKS_H[[#This Row],[IDFANGRAPHS]],STEAMER_H[],COLUMN(STEAMER_H[3B]),FALSE),0)</f>
        <v>2</v>
      </c>
      <c r="L61" s="52">
        <f>IFERROR(VLOOKUP(MYRANKS_H[[#This Row],[IDFANGRAPHS]],STEAMER_H[],COLUMN(STEAMER_H[HR]),FALSE),0)</f>
        <v>10</v>
      </c>
      <c r="M61" s="52">
        <f>IFERROR(VLOOKUP(MYRANKS_H[[#This Row],[IDFANGRAPHS]],STEAMER_H[],COLUMN(STEAMER_H[R]),FALSE),0)</f>
        <v>49</v>
      </c>
      <c r="N61" s="52">
        <f>IFERROR(VLOOKUP(MYRANKS_H[[#This Row],[IDFANGRAPHS]],STEAMER_H[],COLUMN(STEAMER_H[RBI]),FALSE),0)</f>
        <v>48</v>
      </c>
      <c r="O61" s="52">
        <f>IFERROR(VLOOKUP(MYRANKS_H[[#This Row],[IDFANGRAPHS]],STEAMER_H[],COLUMN(STEAMER_H[BB]),FALSE),0)</f>
        <v>37</v>
      </c>
      <c r="P61" s="52">
        <f>IFERROR(VLOOKUP(MYRANKS_H[[#This Row],[IDFANGRAPHS]],STEAMER_H[],COLUMN(STEAMER_H[HBP]),FALSE),0)</f>
        <v>3</v>
      </c>
      <c r="Q61" s="52">
        <f>IFERROR(VLOOKUP(MYRANKS_H[[#This Row],[IDFANGRAPHS]],STEAMER_H[],COLUMN(STEAMER_H[SO]),FALSE),0)</f>
        <v>50</v>
      </c>
      <c r="R61" s="52">
        <f>IFERROR(VLOOKUP(MYRANKS_H[[#This Row],[IDFANGRAPHS]],STEAMER_H[],COLUMN(STEAMER_H[SB]),FALSE),0)</f>
        <v>4</v>
      </c>
      <c r="S61" s="54">
        <f>IFERROR(MYRANKS_H[[#This Row],[H]]/MYRANKS_H[[#This Row],[AB]],0)</f>
        <v>0.28346456692913385</v>
      </c>
      <c r="T61" s="54">
        <f>IFERROR((MYRANKS_H[[#This Row],[H]]+MYRANKS_H[[#This Row],[BB]]+MYRANKS_H[[#This Row],[HBP]])/(MYRANKS_H[[#This Row],[AB]]+MYRANKS_H[[#This Row],[BB]]+MYRANKS_H[[#This Row],[HBP]]),0)</f>
        <v>0.35154394299287411</v>
      </c>
      <c r="U61" s="54">
        <f>IFERROR((MYRANKS_H[[#This Row],[H]]+MYRANKS_H[[#This Row],[2B]]+2*MYRANKS_H[[#This Row],[3B]]+3*MYRANKS_H[[#This Row],[HR]])/MYRANKS_H[[#This Row],[AB]],0)</f>
        <v>0.43044619422572178</v>
      </c>
      <c r="V6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  <c r="W61" s="69">
        <f>VLOOKUP(MYRANKS_H[[#This Row],[POS]],REPLACEMENT_LEVEL[],2,FALSE)</f>
        <v>284</v>
      </c>
      <c r="X61" s="69">
        <f>MYRANKS_H[[#This Row],[PROJ PTS]]-MYRANKS_H[[#This Row],[REPL LEVEL]]</f>
        <v>164</v>
      </c>
    </row>
    <row r="62" spans="1:24" ht="15" customHeight="1" x14ac:dyDescent="0.25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62" s="69">
        <f>VLOOKUP(MYRANKS_H[[#This Row],[POS]],REPLACEMENT_LEVEL[],2,FALSE)</f>
        <v>473</v>
      </c>
      <c r="X62" s="69">
        <f>MYRANKS_H[[#This Row],[PROJ PTS]]-MYRANKS_H[[#This Row],[REPL LEVEL]]</f>
        <v>163</v>
      </c>
    </row>
    <row r="63" spans="1:24" ht="15" customHeight="1" x14ac:dyDescent="0.25">
      <c r="A63" s="44" t="s">
        <v>16074</v>
      </c>
      <c r="B63" s="46" t="str">
        <f>VLOOKUP(MYRANKS_H[[#This Row],[PLAYERID]],PLAYERIDMAP[],COLUMN(PLAYERIDMAP[LASTNAME]),FALSE)</f>
        <v>Duda</v>
      </c>
      <c r="C63" s="51" t="str">
        <f>VLOOKUP(MYRANKS_H[[#This Row],[PLAYERID]],PLAYERIDMAP[],COLUMN(PLAYERIDMAP[FIRSTNAME]),FALSE)</f>
        <v>Lucas</v>
      </c>
      <c r="D63" s="51" t="str">
        <f>VLOOKUP(MYRANKS_H[[#This Row],[PLAYERID]],PLAYERIDMAP[],COLUMN(PLAYERIDMAP[TEAM]),FALSE)</f>
        <v>NYM</v>
      </c>
      <c r="E63" s="51" t="str">
        <f>VLOOKUP(MYRANKS_H[[#This Row],[PLAYERID]],PLAYERIDMAP[],COLUMN(PLAYERIDMAP[POS]),FALSE)</f>
        <v>1B</v>
      </c>
      <c r="F63" s="51">
        <f>VLOOKUP(MYRANKS_H[[#This Row],[PLAYERID]],PLAYERIDMAP[],COLUMN(PLAYERIDMAP[IDFANGRAPHS]),FALSE)</f>
        <v>2502</v>
      </c>
      <c r="G63" s="52">
        <f>IFERROR(VLOOKUP(MYRANKS_H[[#This Row],[IDFANGRAPHS]],STEAMER_H[],COLUMN(STEAMER_H[PA]),FALSE),0)</f>
        <v>622</v>
      </c>
      <c r="H63" s="52">
        <f>IFERROR(VLOOKUP(MYRANKS_H[[#This Row],[IDFANGRAPHS]],STEAMER_H[],COLUMN(STEAMER_H[AB]),FALSE),0)</f>
        <v>535</v>
      </c>
      <c r="I63" s="52">
        <f>IFERROR(VLOOKUP(MYRANKS_H[[#This Row],[IDFANGRAPHS]],STEAMER_H[],COLUMN(STEAMER_H[H]),FALSE),0)</f>
        <v>126</v>
      </c>
      <c r="J63" s="52">
        <f>IFERROR(VLOOKUP(MYRANKS_H[[#This Row],[IDFANGRAPHS]],STEAMER_H[],COLUMN(STEAMER_H[2B]),FALSE),0)</f>
        <v>26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24</v>
      </c>
      <c r="M63" s="52">
        <f>IFERROR(VLOOKUP(MYRANKS_H[[#This Row],[IDFANGRAPHS]],STEAMER_H[],COLUMN(STEAMER_H[R]),FALSE),0)</f>
        <v>70</v>
      </c>
      <c r="N63" s="52">
        <f>IFERROR(VLOOKUP(MYRANKS_H[[#This Row],[IDFANGRAPHS]],STEAMER_H[],COLUMN(STEAMER_H[RBI]),FALSE),0)</f>
        <v>75</v>
      </c>
      <c r="O63" s="52">
        <f>IFERROR(VLOOKUP(MYRANKS_H[[#This Row],[IDFANGRAPHS]],STEAMER_H[],COLUMN(STEAMER_H[BB]),FALSE),0)</f>
        <v>74</v>
      </c>
      <c r="P63" s="52">
        <f>IFERROR(VLOOKUP(MYRANKS_H[[#This Row],[IDFANGRAPHS]],STEAMER_H[],COLUMN(STEAMER_H[HBP]),FALSE),0)</f>
        <v>7</v>
      </c>
      <c r="Q63" s="52">
        <f>IFERROR(VLOOKUP(MYRANKS_H[[#This Row],[IDFANGRAPHS]],STEAMER_H[],COLUMN(STEAMER_H[SO]),FALSE),0)</f>
        <v>149</v>
      </c>
      <c r="R63" s="52">
        <f>IFERROR(VLOOKUP(MYRANKS_H[[#This Row],[IDFANGRAPHS]],STEAMER_H[],COLUMN(STEAMER_H[SB]),FALSE),0)</f>
        <v>3</v>
      </c>
      <c r="S63" s="54">
        <f>IFERROR(MYRANKS_H[[#This Row],[H]]/MYRANKS_H[[#This Row],[AB]],0)</f>
        <v>0.23551401869158878</v>
      </c>
      <c r="T63" s="54">
        <f>IFERROR((MYRANKS_H[[#This Row],[H]]+MYRANKS_H[[#This Row],[BB]]+MYRANKS_H[[#This Row],[HBP]])/(MYRANKS_H[[#This Row],[AB]]+MYRANKS_H[[#This Row],[BB]]+MYRANKS_H[[#This Row],[HBP]]),0)</f>
        <v>0.33603896103896103</v>
      </c>
      <c r="U63" s="54">
        <f>IFERROR((MYRANKS_H[[#This Row],[H]]+MYRANKS_H[[#This Row],[2B]]+2*MYRANKS_H[[#This Row],[3B]]+3*MYRANKS_H[[#This Row],[HR]])/MYRANKS_H[[#This Row],[AB]],0)</f>
        <v>0.42242990654205609</v>
      </c>
      <c r="V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63" s="69">
        <f>VLOOKUP(MYRANKS_H[[#This Row],[POS]],REPLACEMENT_LEVEL[],2,FALSE)</f>
        <v>467</v>
      </c>
      <c r="X63" s="69">
        <f>MYRANKS_H[[#This Row],[PROJ PTS]]-MYRANKS_H[[#This Row],[REPL LEVEL]]</f>
        <v>158</v>
      </c>
    </row>
    <row r="64" spans="1:24" ht="15" customHeight="1" x14ac:dyDescent="0.25">
      <c r="A64" s="44" t="s">
        <v>15514</v>
      </c>
      <c r="B64" s="46" t="str">
        <f>VLOOKUP(MYRANKS_H[[#This Row],[PLAYERID]],PLAYERIDMAP[],COLUMN(PLAYERIDMAP[LASTNAME]),FALSE)</f>
        <v>Cespedes</v>
      </c>
      <c r="C64" s="51" t="str">
        <f>VLOOKUP(MYRANKS_H[[#This Row],[PLAYERID]],PLAYERIDMAP[],COLUMN(PLAYERIDMAP[FIRSTNAME]),FALSE)</f>
        <v>Yoenis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13110</v>
      </c>
      <c r="G64" s="52">
        <f>IFERROR(VLOOKUP(MYRANKS_H[[#This Row],[IDFANGRAPHS]],STEAMER_H[],COLUMN(STEAMER_H[PA]),FALSE),0)</f>
        <v>600</v>
      </c>
      <c r="H64" s="52">
        <f>IFERROR(VLOOKUP(MYRANKS_H[[#This Row],[IDFANGRAPHS]],STEAMER_H[],COLUMN(STEAMER_H[AB]),FALSE),0)</f>
        <v>552</v>
      </c>
      <c r="I64" s="52">
        <f>IFERROR(VLOOKUP(MYRANKS_H[[#This Row],[IDFANGRAPHS]],STEAMER_H[],COLUMN(STEAMER_H[H]),FALSE),0)</f>
        <v>148</v>
      </c>
      <c r="J64" s="52">
        <f>IFERROR(VLOOKUP(MYRANKS_H[[#This Row],[IDFANGRAPHS]],STEAMER_H[],COLUMN(STEAMER_H[2B]),FALSE),0)</f>
        <v>28</v>
      </c>
      <c r="K64" s="52">
        <f>IFERROR(VLOOKUP(MYRANKS_H[[#This Row],[IDFANGRAPHS]],STEAMER_H[],COLUMN(STEAMER_H[3B]),FALSE),0)</f>
        <v>6</v>
      </c>
      <c r="L64" s="52">
        <f>IFERROR(VLOOKUP(MYRANKS_H[[#This Row],[IDFANGRAPHS]],STEAMER_H[],COLUMN(STEAMER_H[HR]),FALSE),0)</f>
        <v>24</v>
      </c>
      <c r="M64" s="52">
        <f>IFERROR(VLOOKUP(MYRANKS_H[[#This Row],[IDFANGRAPHS]],STEAMER_H[],COLUMN(STEAMER_H[R]),FALSE),0)</f>
        <v>75</v>
      </c>
      <c r="N64" s="52">
        <f>IFERROR(VLOOKUP(MYRANKS_H[[#This Row],[IDFANGRAPHS]],STEAMER_H[],COLUMN(STEAMER_H[RBI]),FALSE),0)</f>
        <v>87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5</v>
      </c>
      <c r="Q64" s="52">
        <f>IFERROR(VLOOKUP(MYRANKS_H[[#This Row],[IDFANGRAPHS]],STEAMER_H[],COLUMN(STEAMER_H[SO]),FALSE),0)</f>
        <v>120</v>
      </c>
      <c r="R64" s="52">
        <f>IFERROR(VLOOKUP(MYRANKS_H[[#This Row],[IDFANGRAPHS]],STEAMER_H[],COLUMN(STEAMER_H[SB]),FALSE),0)</f>
        <v>7</v>
      </c>
      <c r="S64" s="54">
        <f>IFERROR(MYRANKS_H[[#This Row],[H]]/MYRANKS_H[[#This Row],[AB]],0)</f>
        <v>0.26811594202898553</v>
      </c>
      <c r="T64" s="54">
        <f>IFERROR((MYRANKS_H[[#This Row],[H]]+MYRANKS_H[[#This Row],[BB]]+MYRANKS_H[[#This Row],[HBP]])/(MYRANKS_H[[#This Row],[AB]]+MYRANKS_H[[#This Row],[BB]]+MYRANKS_H[[#This Row],[HBP]]),0)</f>
        <v>0.32100840336134456</v>
      </c>
      <c r="U64" s="54">
        <f>IFERROR((MYRANKS_H[[#This Row],[H]]+MYRANKS_H[[#This Row],[2B]]+2*MYRANKS_H[[#This Row],[3B]]+3*MYRANKS_H[[#This Row],[HR]])/MYRANKS_H[[#This Row],[AB]],0)</f>
        <v>0.47101449275362317</v>
      </c>
      <c r="V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  <c r="W64" s="69">
        <f>VLOOKUP(MYRANKS_H[[#This Row],[POS]],REPLACEMENT_LEVEL[],2,FALSE)</f>
        <v>496</v>
      </c>
      <c r="X64" s="69">
        <f>MYRANKS_H[[#This Row],[PROJ PTS]]-MYRANKS_H[[#This Row],[REPL LEVEL]]</f>
        <v>157</v>
      </c>
    </row>
    <row r="65" spans="1:24" ht="15" customHeight="1" x14ac:dyDescent="0.25">
      <c r="A65" s="44" t="s">
        <v>18761</v>
      </c>
      <c r="B65" s="46" t="str">
        <f>VLOOKUP(MYRANKS_H[[#This Row],[PLAYERID]],PLAYERIDMAP[],COLUMN(PLAYERIDMAP[LASTNAME]),FALSE)</f>
        <v>Perez</v>
      </c>
      <c r="C65" s="51" t="str">
        <f>VLOOKUP(MYRANKS_H[[#This Row],[PLAYERID]],PLAYERIDMAP[],COLUMN(PLAYERIDMAP[FIRSTNAME]),FALSE)</f>
        <v>Salvador</v>
      </c>
      <c r="D65" s="51" t="str">
        <f>VLOOKUP(MYRANKS_H[[#This Row],[PLAYERID]],PLAYERIDMAP[],COLUMN(PLAYERIDMAP[TEAM]),FALSE)</f>
        <v>KC</v>
      </c>
      <c r="E65" s="51" t="str">
        <f>VLOOKUP(MYRANKS_H[[#This Row],[PLAYERID]],PLAYERIDMAP[],COLUMN(PLAYERIDMAP[POS]),FALSE)</f>
        <v>C</v>
      </c>
      <c r="F65" s="51">
        <f>VLOOKUP(MYRANKS_H[[#This Row],[PLAYERID]],PLAYERIDMAP[],COLUMN(PLAYERIDMAP[IDFANGRAPHS]),FALSE)</f>
        <v>7304</v>
      </c>
      <c r="G65" s="52">
        <f>IFERROR(VLOOKUP(MYRANKS_H[[#This Row],[IDFANGRAPHS]],STEAMER_H[],COLUMN(STEAMER_H[PA]),FALSE),0)</f>
        <v>479</v>
      </c>
      <c r="H65" s="52">
        <f>IFERROR(VLOOKUP(MYRANKS_H[[#This Row],[IDFANGRAPHS]],STEAMER_H[],COLUMN(STEAMER_H[AB]),FALSE),0)</f>
        <v>450</v>
      </c>
      <c r="I65" s="52">
        <f>IFERROR(VLOOKUP(MYRANKS_H[[#This Row],[IDFANGRAPHS]],STEAMER_H[],COLUMN(STEAMER_H[H]),FALSE),0)</f>
        <v>124</v>
      </c>
      <c r="J65" s="52">
        <f>IFERROR(VLOOKUP(MYRANKS_H[[#This Row],[IDFANGRAPHS]],STEAMER_H[],COLUMN(STEAMER_H[2B]),FALSE),0)</f>
        <v>23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52</v>
      </c>
      <c r="N65" s="52">
        <f>IFERROR(VLOOKUP(MYRANKS_H[[#This Row],[IDFANGRAPHS]],STEAMER_H[],COLUMN(STEAMER_H[RBI]),FALSE),0)</f>
        <v>59</v>
      </c>
      <c r="O65" s="52">
        <f>IFERROR(VLOOKUP(MYRANKS_H[[#This Row],[IDFANGRAPHS]],STEAMER_H[],COLUMN(STEAMER_H[BB]),FALSE),0)</f>
        <v>21</v>
      </c>
      <c r="P65" s="52">
        <f>IFERROR(VLOOKUP(MYRANKS_H[[#This Row],[IDFANGRAPHS]],STEAMER_H[],COLUMN(STEAMER_H[HBP]),FALSE),0)</f>
        <v>3</v>
      </c>
      <c r="Q65" s="52">
        <f>IFERROR(VLOOKUP(MYRANKS_H[[#This Row],[IDFANGRAPHS]],STEAMER_H[],COLUMN(STEAMER_H[SO]),FALSE),0)</f>
        <v>60</v>
      </c>
      <c r="R65" s="52">
        <f>IFERROR(VLOOKUP(MYRANKS_H[[#This Row],[IDFANGRAPHS]],STEAMER_H[],COLUMN(STEAMER_H[SB]),FALSE),0)</f>
        <v>1</v>
      </c>
      <c r="S65" s="54">
        <f>IFERROR(MYRANKS_H[[#This Row],[H]]/MYRANKS_H[[#This Row],[AB]],0)</f>
        <v>0.27555555555555555</v>
      </c>
      <c r="T65" s="54">
        <f>IFERROR((MYRANKS_H[[#This Row],[H]]+MYRANKS_H[[#This Row],[BB]]+MYRANKS_H[[#This Row],[HBP]])/(MYRANKS_H[[#This Row],[AB]]+MYRANKS_H[[#This Row],[BB]]+MYRANKS_H[[#This Row],[HBP]]),0)</f>
        <v>0.31223628691983124</v>
      </c>
      <c r="U65" s="54">
        <f>IFERROR((MYRANKS_H[[#This Row],[H]]+MYRANKS_H[[#This Row],[2B]]+2*MYRANKS_H[[#This Row],[3B]]+3*MYRANKS_H[[#This Row],[HR]])/MYRANKS_H[[#This Row],[AB]],0)</f>
        <v>0.42888888888888888</v>
      </c>
      <c r="V6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  <c r="W65" s="69">
        <f>VLOOKUP(MYRANKS_H[[#This Row],[POS]],REPLACEMENT_LEVEL[],2,FALSE)</f>
        <v>284</v>
      </c>
      <c r="X65" s="69">
        <f>MYRANKS_H[[#This Row],[PROJ PTS]]-MYRANKS_H[[#This Row],[REPL LEVEL]]</f>
        <v>157</v>
      </c>
    </row>
    <row r="66" spans="1:24" ht="15" customHeight="1" x14ac:dyDescent="0.25">
      <c r="A66" s="44" t="s">
        <v>19967</v>
      </c>
      <c r="B66" s="46" t="str">
        <f>VLOOKUP(MYRANKS_H[[#This Row],[PLAYERID]],PLAYERIDMAP[],COLUMN(PLAYERIDMAP[LASTNAME]),FALSE)</f>
        <v>Upton</v>
      </c>
      <c r="C66" s="51" t="str">
        <f>VLOOKUP(MYRANKS_H[[#This Row],[PLAYERID]],PLAYERIDMAP[],COLUMN(PLAYERIDMAP[FIRSTNAME]),FALSE)</f>
        <v>Justin</v>
      </c>
      <c r="D66" s="51" t="str">
        <f>VLOOKUP(MYRANKS_H[[#This Row],[PLAYERID]],PLAYERIDMAP[],COLUMN(PLAYERIDMAP[TEAM]),FALSE)</f>
        <v>ATL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5222</v>
      </c>
      <c r="G66" s="52">
        <f>IFERROR(VLOOKUP(MYRANKS_H[[#This Row],[IDFANGRAPHS]],STEAMER_H[],COLUMN(STEAMER_H[PA]),FALSE),0)</f>
        <v>605</v>
      </c>
      <c r="H66" s="52">
        <f>IFERROR(VLOOKUP(MYRANKS_H[[#This Row],[IDFANGRAPHS]],STEAMER_H[],COLUMN(STEAMER_H[AB]),FALSE),0)</f>
        <v>530</v>
      </c>
      <c r="I66" s="52">
        <f>IFERROR(VLOOKUP(MYRANKS_H[[#This Row],[IDFANGRAPHS]],STEAMER_H[],COLUMN(STEAMER_H[H]),FALSE),0)</f>
        <v>134</v>
      </c>
      <c r="J66" s="52">
        <f>IFERROR(VLOOKUP(MYRANKS_H[[#This Row],[IDFANGRAPHS]],STEAMER_H[],COLUMN(STEAMER_H[2B]),FALSE),0)</f>
        <v>26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23</v>
      </c>
      <c r="M66" s="52">
        <f>IFERROR(VLOOKUP(MYRANKS_H[[#This Row],[IDFANGRAPHS]],STEAMER_H[],COLUMN(STEAMER_H[R]),FALSE),0)</f>
        <v>71</v>
      </c>
      <c r="N66" s="52">
        <f>IFERROR(VLOOKUP(MYRANKS_H[[#This Row],[IDFANGRAPHS]],STEAMER_H[],COLUMN(STEAMER_H[RBI]),FALSE),0)</f>
        <v>75</v>
      </c>
      <c r="O66" s="52">
        <f>IFERROR(VLOOKUP(MYRANKS_H[[#This Row],[IDFANGRAPHS]],STEAMER_H[],COLUMN(STEAMER_H[BB]),FALSE),0)</f>
        <v>64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147</v>
      </c>
      <c r="R66" s="52">
        <f>IFERROR(VLOOKUP(MYRANKS_H[[#This Row],[IDFANGRAPHS]],STEAMER_H[],COLUMN(STEAMER_H[SB]),FALSE),0)</f>
        <v>8</v>
      </c>
      <c r="S66" s="54">
        <f>IFERROR(MYRANKS_H[[#This Row],[H]]/MYRANKS_H[[#This Row],[AB]],0)</f>
        <v>0.25283018867924528</v>
      </c>
      <c r="T66" s="54">
        <f>IFERROR((MYRANKS_H[[#This Row],[H]]+MYRANKS_H[[#This Row],[BB]]+MYRANKS_H[[#This Row],[HBP]])/(MYRANKS_H[[#This Row],[AB]]+MYRANKS_H[[#This Row],[BB]]+MYRANKS_H[[#This Row],[HBP]]),0)</f>
        <v>0.33889816360600999</v>
      </c>
      <c r="U66" s="54">
        <f>IFERROR((MYRANKS_H[[#This Row],[H]]+MYRANKS_H[[#This Row],[2B]]+2*MYRANKS_H[[#This Row],[3B]]+3*MYRANKS_H[[#This Row],[HR]])/MYRANKS_H[[#This Row],[AB]],0)</f>
        <v>0.43962264150943398</v>
      </c>
      <c r="V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  <c r="W66" s="69">
        <f>VLOOKUP(MYRANKS_H[[#This Row],[POS]],REPLACEMENT_LEVEL[],2,FALSE)</f>
        <v>496</v>
      </c>
      <c r="X66" s="69">
        <f>MYRANKS_H[[#This Row],[PROJ PTS]]-MYRANKS_H[[#This Row],[REPL LEVEL]]</f>
        <v>155</v>
      </c>
    </row>
    <row r="67" spans="1:24" ht="15" customHeight="1" x14ac:dyDescent="0.25">
      <c r="A67" s="44" t="s">
        <v>15850</v>
      </c>
      <c r="B67" s="46" t="str">
        <f>VLOOKUP(MYRANKS_H[[#This Row],[PLAYERID]],PLAYERIDMAP[],COLUMN(PLAYERIDMAP[LASTNAME]),FALSE)</f>
        <v>Davis</v>
      </c>
      <c r="C67" s="51" t="str">
        <f>VLOOKUP(MYRANKS_H[[#This Row],[PLAYERID]],PLAYERIDMAP[],COLUMN(PLAYERIDMAP[FIRSTNAME]),FALSE)</f>
        <v>Chris</v>
      </c>
      <c r="D67" s="51" t="str">
        <f>VLOOKUP(MYRANKS_H[[#This Row],[PLAYERID]],PLAYERIDMAP[],COLUMN(PLAYERIDMAP[TEAM]),FALSE)</f>
        <v>BAL</v>
      </c>
      <c r="E67" s="51" t="str">
        <f>VLOOKUP(MYRANKS_H[[#This Row],[PLAYERID]],PLAYERIDMAP[],COLUMN(PLAYERIDMAP[POS]),FALSE)</f>
        <v>3B</v>
      </c>
      <c r="F67" s="51">
        <f>VLOOKUP(MYRANKS_H[[#This Row],[PLAYERID]],PLAYERIDMAP[],COLUMN(PLAYERIDMAP[IDFANGRAPHS]),FALSE)</f>
        <v>9272</v>
      </c>
      <c r="G67" s="52">
        <f>IFERROR(VLOOKUP(MYRANKS_H[[#This Row],[IDFANGRAPHS]],STEAMER_H[],COLUMN(STEAMER_H[PA]),FALSE),0)</f>
        <v>586</v>
      </c>
      <c r="H67" s="52">
        <f>IFERROR(VLOOKUP(MYRANKS_H[[#This Row],[IDFANGRAPHS]],STEAMER_H[],COLUMN(STEAMER_H[AB]),FALSE),0)</f>
        <v>514</v>
      </c>
      <c r="I67" s="52">
        <f>IFERROR(VLOOKUP(MYRANKS_H[[#This Row],[IDFANGRAPHS]],STEAMER_H[],COLUMN(STEAMER_H[H]),FALSE),0)</f>
        <v>124</v>
      </c>
      <c r="J67" s="52">
        <f>IFERROR(VLOOKUP(MYRANKS_H[[#This Row],[IDFANGRAPHS]],STEAMER_H[],COLUMN(STEAMER_H[2B]),FALSE),0)</f>
        <v>24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32</v>
      </c>
      <c r="M67" s="52">
        <f>IFERROR(VLOOKUP(MYRANKS_H[[#This Row],[IDFANGRAPHS]],STEAMER_H[],COLUMN(STEAMER_H[R]),FALSE),0)</f>
        <v>76</v>
      </c>
      <c r="N67" s="52">
        <f>IFERROR(VLOOKUP(MYRANKS_H[[#This Row],[IDFANGRAPHS]],STEAMER_H[],COLUMN(STEAMER_H[RBI]),FALSE),0)</f>
        <v>84</v>
      </c>
      <c r="O67" s="52">
        <f>IFERROR(VLOOKUP(MYRANKS_H[[#This Row],[IDFANGRAPHS]],STEAMER_H[],COLUMN(STEAMER_H[BB]),FALSE),0)</f>
        <v>58</v>
      </c>
      <c r="P67" s="52">
        <f>IFERROR(VLOOKUP(MYRANKS_H[[#This Row],[IDFANGRAPHS]],STEAMER_H[],COLUMN(STEAMER_H[HBP]),FALSE),0)</f>
        <v>8</v>
      </c>
      <c r="Q67" s="52">
        <f>IFERROR(VLOOKUP(MYRANKS_H[[#This Row],[IDFANGRAPHS]],STEAMER_H[],COLUMN(STEAMER_H[SO]),FALSE),0)</f>
        <v>182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0.24124513618677043</v>
      </c>
      <c r="T67" s="54">
        <f>IFERROR((MYRANKS_H[[#This Row],[H]]+MYRANKS_H[[#This Row],[BB]]+MYRANKS_H[[#This Row],[HBP]])/(MYRANKS_H[[#This Row],[AB]]+MYRANKS_H[[#This Row],[BB]]+MYRANKS_H[[#This Row],[HBP]]),0)</f>
        <v>0.32758620689655171</v>
      </c>
      <c r="U67" s="54">
        <f>IFERROR((MYRANKS_H[[#This Row],[H]]+MYRANKS_H[[#This Row],[2B]]+2*MYRANKS_H[[#This Row],[3B]]+3*MYRANKS_H[[#This Row],[HR]])/MYRANKS_H[[#This Row],[AB]],0)</f>
        <v>0.47859922178988329</v>
      </c>
      <c r="V6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  <c r="W67" s="69">
        <f>VLOOKUP(MYRANKS_H[[#This Row],[POS]],REPLACEMENT_LEVEL[],2,FALSE)</f>
        <v>501</v>
      </c>
      <c r="X67" s="69">
        <f>MYRANKS_H[[#This Row],[PROJ PTS]]-MYRANKS_H[[#This Row],[REPL LEVEL]]</f>
        <v>153</v>
      </c>
    </row>
    <row r="68" spans="1:24" ht="15" customHeight="1" x14ac:dyDescent="0.25">
      <c r="A68" s="44" t="s">
        <v>19502</v>
      </c>
      <c r="B68" s="46" t="str">
        <f>VLOOKUP(MYRANKS_H[[#This Row],[PLAYERID]],PLAYERIDMAP[],COLUMN(PLAYERIDMAP[LASTNAME]),FALSE)</f>
        <v>Seager</v>
      </c>
      <c r="C68" s="51" t="str">
        <f>VLOOKUP(MYRANKS_H[[#This Row],[PLAYERID]],PLAYERIDMAP[],COLUMN(PLAYERIDMAP[FIRSTNAME]),FALSE)</f>
        <v>Kyle</v>
      </c>
      <c r="D68" s="51" t="str">
        <f>VLOOKUP(MYRANKS_H[[#This Row],[PLAYERID]],PLAYERIDMAP[],COLUMN(PLAYERIDMAP[TEAM]),FALSE)</f>
        <v>SEA</v>
      </c>
      <c r="E68" s="51" t="str">
        <f>VLOOKUP(MYRANKS_H[[#This Row],[PLAYERID]],PLAYERIDMAP[],COLUMN(PLAYERIDMAP[POS]),FALSE)</f>
        <v>3B</v>
      </c>
      <c r="F68" s="51">
        <f>VLOOKUP(MYRANKS_H[[#This Row],[PLAYERID]],PLAYERIDMAP[],COLUMN(PLAYERIDMAP[IDFANGRAPHS]),FALSE)</f>
        <v>9785</v>
      </c>
      <c r="G68" s="52">
        <f>IFERROR(VLOOKUP(MYRANKS_H[[#This Row],[IDFANGRAPHS]],STEAMER_H[],COLUMN(STEAMER_H[PA]),FALSE),0)</f>
        <v>628</v>
      </c>
      <c r="H68" s="52">
        <f>IFERROR(VLOOKUP(MYRANKS_H[[#This Row],[IDFANGRAPHS]],STEAMER_H[],COLUMN(STEAMER_H[AB]),FALSE),0)</f>
        <v>562</v>
      </c>
      <c r="I68" s="52">
        <f>IFERROR(VLOOKUP(MYRANKS_H[[#This Row],[IDFANGRAPHS]],STEAMER_H[],COLUMN(STEAMER_H[H]),FALSE),0)</f>
        <v>148</v>
      </c>
      <c r="J68" s="52">
        <f>IFERROR(VLOOKUP(MYRANKS_H[[#This Row],[IDFANGRAPHS]],STEAMER_H[],COLUMN(STEAMER_H[2B]),FALSE),0)</f>
        <v>29</v>
      </c>
      <c r="K68" s="52">
        <f>IFERROR(VLOOKUP(MYRANKS_H[[#This Row],[IDFANGRAPHS]],STEAMER_H[],COLUMN(STEAMER_H[3B]),FALSE),0)</f>
        <v>3</v>
      </c>
      <c r="L68" s="52">
        <f>IFERROR(VLOOKUP(MYRANKS_H[[#This Row],[IDFANGRAPHS]],STEAMER_H[],COLUMN(STEAMER_H[HR]),FALSE),0)</f>
        <v>21</v>
      </c>
      <c r="M68" s="52">
        <f>IFERROR(VLOOKUP(MYRANKS_H[[#This Row],[IDFANGRAPHS]],STEAMER_H[],COLUMN(STEAMER_H[R]),FALSE),0)</f>
        <v>75</v>
      </c>
      <c r="N68" s="52">
        <f>IFERROR(VLOOKUP(MYRANKS_H[[#This Row],[IDFANGRAPHS]],STEAMER_H[],COLUMN(STEAMER_H[RBI]),FALSE),0)</f>
        <v>78</v>
      </c>
      <c r="O68" s="52">
        <f>IFERROR(VLOOKUP(MYRANKS_H[[#This Row],[IDFANGRAPHS]],STEAMER_H[],COLUMN(STEAMER_H[BB]),FALSE),0)</f>
        <v>54</v>
      </c>
      <c r="P68" s="52">
        <f>IFERROR(VLOOKUP(MYRANKS_H[[#This Row],[IDFANGRAPHS]],STEAMER_H[],COLUMN(STEAMER_H[HBP]),FALSE),0)</f>
        <v>6</v>
      </c>
      <c r="Q68" s="52">
        <f>IFERROR(VLOOKUP(MYRANKS_H[[#This Row],[IDFANGRAPHS]],STEAMER_H[],COLUMN(STEAMER_H[SO]),FALSE),0)</f>
        <v>110</v>
      </c>
      <c r="R68" s="52">
        <f>IFERROR(VLOOKUP(MYRANKS_H[[#This Row],[IDFANGRAPHS]],STEAMER_H[],COLUMN(STEAMER_H[SB]),FALSE),0)</f>
        <v>7</v>
      </c>
      <c r="S68" s="54">
        <f>IFERROR(MYRANKS_H[[#This Row],[H]]/MYRANKS_H[[#This Row],[AB]],0)</f>
        <v>0.26334519572953735</v>
      </c>
      <c r="T68" s="54">
        <f>IFERROR((MYRANKS_H[[#This Row],[H]]+MYRANKS_H[[#This Row],[BB]]+MYRANKS_H[[#This Row],[HBP]])/(MYRANKS_H[[#This Row],[AB]]+MYRANKS_H[[#This Row],[BB]]+MYRANKS_H[[#This Row],[HBP]]),0)</f>
        <v>0.33440514469453375</v>
      </c>
      <c r="U68" s="54">
        <f>IFERROR((MYRANKS_H[[#This Row],[H]]+MYRANKS_H[[#This Row],[2B]]+2*MYRANKS_H[[#This Row],[3B]]+3*MYRANKS_H[[#This Row],[HR]])/MYRANKS_H[[#This Row],[AB]],0)</f>
        <v>0.4377224199288256</v>
      </c>
      <c r="V6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  <c r="W68" s="69">
        <f>VLOOKUP(MYRANKS_H[[#This Row],[POS]],REPLACEMENT_LEVEL[],2,FALSE)</f>
        <v>501</v>
      </c>
      <c r="X68" s="69">
        <f>MYRANKS_H[[#This Row],[PROJ PTS]]-MYRANKS_H[[#This Row],[REPL LEVEL]]</f>
        <v>151</v>
      </c>
    </row>
    <row r="69" spans="1:24" ht="15" customHeight="1" x14ac:dyDescent="0.25">
      <c r="A69" s="44" t="s">
        <v>16576</v>
      </c>
      <c r="B69" s="46" t="str">
        <f>VLOOKUP(MYRANKS_H[[#This Row],[PLAYERID]],PLAYERIDMAP[],COLUMN(PLAYERIDMAP[LASTNAME]),FALSE)</f>
        <v>Gomes</v>
      </c>
      <c r="C69" s="51" t="str">
        <f>VLOOKUP(MYRANKS_H[[#This Row],[PLAYERID]],PLAYERIDMAP[],COLUMN(PLAYERIDMAP[FIRSTNAME]),FALSE)</f>
        <v>Yan</v>
      </c>
      <c r="D69" s="51" t="str">
        <f>VLOOKUP(MYRANKS_H[[#This Row],[PLAYERID]],PLAYERIDMAP[],COLUMN(PLAYERIDMAP[TEAM]),FALSE)</f>
        <v>CLE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9627</v>
      </c>
      <c r="G69" s="52">
        <f>IFERROR(VLOOKUP(MYRANKS_H[[#This Row],[IDFANGRAPHS]],STEAMER_H[],COLUMN(STEAMER_H[PA]),FALSE),0)</f>
        <v>458</v>
      </c>
      <c r="H69" s="52">
        <f>IFERROR(VLOOKUP(MYRANKS_H[[#This Row],[IDFANGRAPHS]],STEAMER_H[],COLUMN(STEAMER_H[AB]),FALSE),0)</f>
        <v>421</v>
      </c>
      <c r="I69" s="52">
        <f>IFERROR(VLOOKUP(MYRANKS_H[[#This Row],[IDFANGRAPHS]],STEAMER_H[],COLUMN(STEAMER_H[H]),FALSE),0)</f>
        <v>109</v>
      </c>
      <c r="J69" s="52">
        <f>IFERROR(VLOOKUP(MYRANKS_H[[#This Row],[IDFANGRAPHS]],STEAMER_H[],COLUMN(STEAMER_H[2B]),FALSE),0)</f>
        <v>23</v>
      </c>
      <c r="K69" s="52">
        <f>IFERROR(VLOOKUP(MYRANKS_H[[#This Row],[IDFANGRAPHS]],STEAMER_H[],COLUMN(STEAMER_H[3B]),FALSE),0)</f>
        <v>2</v>
      </c>
      <c r="L69" s="52">
        <f>IFERROR(VLOOKUP(MYRANKS_H[[#This Row],[IDFANGRAPHS]],STEAMER_H[],COLUMN(STEAMER_H[HR]),FALSE),0)</f>
        <v>16</v>
      </c>
      <c r="M69" s="52">
        <f>IFERROR(VLOOKUP(MYRANKS_H[[#This Row],[IDFANGRAPHS]],STEAMER_H[],COLUMN(STEAMER_H[R]),FALSE),0)</f>
        <v>52</v>
      </c>
      <c r="N69" s="52">
        <f>IFERROR(VLOOKUP(MYRANKS_H[[#This Row],[IDFANGRAPHS]],STEAMER_H[],COLUMN(STEAMER_H[RBI]),FALSE),0)</f>
        <v>57</v>
      </c>
      <c r="O69" s="52">
        <f>IFERROR(VLOOKUP(MYRANKS_H[[#This Row],[IDFANGRAPHS]],STEAMER_H[],COLUMN(STEAMER_H[BB]),FALSE),0)</f>
        <v>26</v>
      </c>
      <c r="P69" s="52">
        <f>IFERROR(VLOOKUP(MYRANKS_H[[#This Row],[IDFANGRAPHS]],STEAMER_H[],COLUMN(STEAMER_H[HBP]),FALSE),0)</f>
        <v>5</v>
      </c>
      <c r="Q69" s="52">
        <f>IFERROR(VLOOKUP(MYRANKS_H[[#This Row],[IDFANGRAPHS]],STEAMER_H[],COLUMN(STEAMER_H[SO]),FALSE),0)</f>
        <v>101</v>
      </c>
      <c r="R69" s="52">
        <f>IFERROR(VLOOKUP(MYRANKS_H[[#This Row],[IDFANGRAPHS]],STEAMER_H[],COLUMN(STEAMER_H[SB]),FALSE),0)</f>
        <v>2</v>
      </c>
      <c r="S69" s="54">
        <f>IFERROR(MYRANKS_H[[#This Row],[H]]/MYRANKS_H[[#This Row],[AB]],0)</f>
        <v>0.25890736342042753</v>
      </c>
      <c r="T69" s="54">
        <f>IFERROR((MYRANKS_H[[#This Row],[H]]+MYRANKS_H[[#This Row],[BB]]+MYRANKS_H[[#This Row],[HBP]])/(MYRANKS_H[[#This Row],[AB]]+MYRANKS_H[[#This Row],[BB]]+MYRANKS_H[[#This Row],[HBP]]),0)</f>
        <v>0.30973451327433627</v>
      </c>
      <c r="U69" s="54">
        <f>IFERROR((MYRANKS_H[[#This Row],[H]]+MYRANKS_H[[#This Row],[2B]]+2*MYRANKS_H[[#This Row],[3B]]+3*MYRANKS_H[[#This Row],[HR]])/MYRANKS_H[[#This Row],[AB]],0)</f>
        <v>0.43705463182897863</v>
      </c>
      <c r="V6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  <c r="W69" s="69">
        <f>VLOOKUP(MYRANKS_H[[#This Row],[POS]],REPLACEMENT_LEVEL[],2,FALSE)</f>
        <v>284</v>
      </c>
      <c r="X69" s="69">
        <f>MYRANKS_H[[#This Row],[PROJ PTS]]-MYRANKS_H[[#This Row],[REPL LEVEL]]</f>
        <v>147</v>
      </c>
    </row>
    <row r="70" spans="1:24" ht="15" customHeight="1" x14ac:dyDescent="0.25">
      <c r="A70" s="44" t="s">
        <v>18133</v>
      </c>
      <c r="B70" s="46" t="str">
        <f>VLOOKUP(MYRANKS_H[[#This Row],[PLAYERID]],PLAYERIDMAP[],COLUMN(PLAYERIDMAP[LASTNAME]),FALSE)</f>
        <v>Mesoraco</v>
      </c>
      <c r="C70" s="51" t="str">
        <f>VLOOKUP(MYRANKS_H[[#This Row],[PLAYERID]],PLAYERIDMAP[],COLUMN(PLAYERIDMAP[FIRSTNAME]),FALSE)</f>
        <v>Devin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C</v>
      </c>
      <c r="F70" s="51">
        <f>VLOOKUP(MYRANKS_H[[#This Row],[PLAYERID]],PLAYERIDMAP[],COLUMN(PLAYERIDMAP[IDFANGRAPHS]),FALSE)</f>
        <v>5666</v>
      </c>
      <c r="G70" s="52">
        <f>IFERROR(VLOOKUP(MYRANKS_H[[#This Row],[IDFANGRAPHS]],STEAMER_H[],COLUMN(STEAMER_H[PA]),FALSE),0)</f>
        <v>422</v>
      </c>
      <c r="H70" s="52">
        <f>IFERROR(VLOOKUP(MYRANKS_H[[#This Row],[IDFANGRAPHS]],STEAMER_H[],COLUMN(STEAMER_H[AB]),FALSE),0)</f>
        <v>376</v>
      </c>
      <c r="I70" s="52">
        <f>IFERROR(VLOOKUP(MYRANKS_H[[#This Row],[IDFANGRAPHS]],STEAMER_H[],COLUMN(STEAMER_H[H]),FALSE),0)</f>
        <v>93</v>
      </c>
      <c r="J70" s="52">
        <f>IFERROR(VLOOKUP(MYRANKS_H[[#This Row],[IDFANGRAPHS]],STEAMER_H[],COLUMN(STEAMER_H[2B]),FALSE),0)</f>
        <v>19</v>
      </c>
      <c r="K70" s="52">
        <f>IFERROR(VLOOKUP(MYRANKS_H[[#This Row],[IDFANGRAPHS]],STEAMER_H[],COLUMN(STEAMER_H[3B]),FALSE),0)</f>
        <v>1</v>
      </c>
      <c r="L70" s="52">
        <f>IFERROR(VLOOKUP(MYRANKS_H[[#This Row],[IDFANGRAPHS]],STEAMER_H[],COLUMN(STEAMER_H[HR]),FALSE),0)</f>
        <v>18</v>
      </c>
      <c r="M70" s="52">
        <f>IFERROR(VLOOKUP(MYRANKS_H[[#This Row],[IDFANGRAPHS]],STEAMER_H[],COLUMN(STEAMER_H[R]),FALSE),0)</f>
        <v>47</v>
      </c>
      <c r="N70" s="52">
        <f>IFERROR(VLOOKUP(MYRANKS_H[[#This Row],[IDFANGRAPHS]],STEAMER_H[],COLUMN(STEAMER_H[RBI]),FALSE),0)</f>
        <v>54</v>
      </c>
      <c r="O70" s="52">
        <f>IFERROR(VLOOKUP(MYRANKS_H[[#This Row],[IDFANGRAPHS]],STEAMER_H[],COLUMN(STEAMER_H[BB]),FALSE),0)</f>
        <v>36</v>
      </c>
      <c r="P70" s="52">
        <f>IFERROR(VLOOKUP(MYRANKS_H[[#This Row],[IDFANGRAPHS]],STEAMER_H[],COLUMN(STEAMER_H[HBP]),FALSE),0)</f>
        <v>5</v>
      </c>
      <c r="Q70" s="52">
        <f>IFERROR(VLOOKUP(MYRANKS_H[[#This Row],[IDFANGRAPHS]],STEAMER_H[],COLUMN(STEAMER_H[SO]),FALSE),0)</f>
        <v>87</v>
      </c>
      <c r="R70" s="52">
        <f>IFERROR(VLOOKUP(MYRANKS_H[[#This Row],[IDFANGRAPHS]],STEAMER_H[],COLUMN(STEAMER_H[SB]),FALSE),0)</f>
        <v>2</v>
      </c>
      <c r="S70" s="54">
        <f>IFERROR(MYRANKS_H[[#This Row],[H]]/MYRANKS_H[[#This Row],[AB]],0)</f>
        <v>0.2473404255319149</v>
      </c>
      <c r="T70" s="54">
        <f>IFERROR((MYRANKS_H[[#This Row],[H]]+MYRANKS_H[[#This Row],[BB]]+MYRANKS_H[[#This Row],[HBP]])/(MYRANKS_H[[#This Row],[AB]]+MYRANKS_H[[#This Row],[BB]]+MYRANKS_H[[#This Row],[HBP]]),0)</f>
        <v>0.32134292565947242</v>
      </c>
      <c r="U70" s="54">
        <f>IFERROR((MYRANKS_H[[#This Row],[H]]+MYRANKS_H[[#This Row],[2B]]+2*MYRANKS_H[[#This Row],[3B]]+3*MYRANKS_H[[#This Row],[HR]])/MYRANKS_H[[#This Row],[AB]],0)</f>
        <v>0.44680851063829785</v>
      </c>
      <c r="V7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70" s="69">
        <f>VLOOKUP(MYRANKS_H[[#This Row],[POS]],REPLACEMENT_LEVEL[],2,FALSE)</f>
        <v>284</v>
      </c>
      <c r="X70" s="69">
        <f>MYRANKS_H[[#This Row],[PROJ PTS]]-MYRANKS_H[[#This Row],[REPL LEVEL]]</f>
        <v>143</v>
      </c>
    </row>
    <row r="71" spans="1:24" ht="15" customHeight="1" x14ac:dyDescent="0.25">
      <c r="A71" s="44" t="s">
        <v>16650</v>
      </c>
      <c r="B71" s="46" t="str">
        <f>VLOOKUP(MYRANKS_H[[#This Row],[PLAYERID]],PLAYERIDMAP[],COLUMN(PLAYERIDMAP[LASTNAME]),FALSE)</f>
        <v>Grandal</v>
      </c>
      <c r="C71" s="51" t="str">
        <f>VLOOKUP(MYRANKS_H[[#This Row],[PLAYERID]],PLAYERIDMAP[],COLUMN(PLAYERIDMAP[FIRSTNAME]),FALSE)</f>
        <v>Yasmani</v>
      </c>
      <c r="D71" s="51" t="str">
        <f>VLOOKUP(MYRANKS_H[[#This Row],[PLAYERID]],PLAYERIDMAP[],COLUMN(PLAYERIDMAP[TEAM]),FALSE)</f>
        <v>LAD</v>
      </c>
      <c r="E71" s="51" t="str">
        <f>VLOOKUP(MYRANKS_H[[#This Row],[PLAYERID]],PLAYERIDMAP[],COLUMN(PLAYERIDMAP[POS]),FALSE)</f>
        <v>C</v>
      </c>
      <c r="F71" s="51">
        <f>VLOOKUP(MYRANKS_H[[#This Row],[PLAYERID]],PLAYERIDMAP[],COLUMN(PLAYERIDMAP[IDFANGRAPHS]),FALSE)</f>
        <v>11368</v>
      </c>
      <c r="G71" s="52">
        <f>IFERROR(VLOOKUP(MYRANKS_H[[#This Row],[IDFANGRAPHS]],STEAMER_H[],COLUMN(STEAMER_H[PA]),FALSE),0)</f>
        <v>447</v>
      </c>
      <c r="H71" s="52">
        <f>IFERROR(VLOOKUP(MYRANKS_H[[#This Row],[IDFANGRAPHS]],STEAMER_H[],COLUMN(STEAMER_H[AB]),FALSE),0)</f>
        <v>386</v>
      </c>
      <c r="I71" s="52">
        <f>IFERROR(VLOOKUP(MYRANKS_H[[#This Row],[IDFANGRAPHS]],STEAMER_H[],COLUMN(STEAMER_H[H]),FALSE),0)</f>
        <v>93</v>
      </c>
      <c r="J71" s="52">
        <f>IFERROR(VLOOKUP(MYRANKS_H[[#This Row],[IDFANGRAPHS]],STEAMER_H[],COLUMN(STEAMER_H[2B]),FALSE),0)</f>
        <v>20</v>
      </c>
      <c r="K71" s="52">
        <f>IFERROR(VLOOKUP(MYRANKS_H[[#This Row],[IDFANGRAPHS]],STEAMER_H[],COLUMN(STEAMER_H[3B]),FALSE),0)</f>
        <v>1</v>
      </c>
      <c r="L71" s="52">
        <f>IFERROR(VLOOKUP(MYRANKS_H[[#This Row],[IDFANGRAPHS]],STEAMER_H[],COLUMN(STEAMER_H[HR]),FALSE),0)</f>
        <v>13</v>
      </c>
      <c r="M71" s="52">
        <f>IFERROR(VLOOKUP(MYRANKS_H[[#This Row],[IDFANGRAPHS]],STEAMER_H[],COLUMN(STEAMER_H[R]),FALSE),0)</f>
        <v>48</v>
      </c>
      <c r="N71" s="52">
        <f>IFERROR(VLOOKUP(MYRANKS_H[[#This Row],[IDFANGRAPHS]],STEAMER_H[],COLUMN(STEAMER_H[RBI]),FALSE),0)</f>
        <v>50</v>
      </c>
      <c r="O71" s="52">
        <f>IFERROR(VLOOKUP(MYRANKS_H[[#This Row],[IDFANGRAPHS]],STEAMER_H[],COLUMN(STEAMER_H[BB]),FALSE),0)</f>
        <v>53</v>
      </c>
      <c r="P71" s="52">
        <f>IFERROR(VLOOKUP(MYRANKS_H[[#This Row],[IDFANGRAPHS]],STEAMER_H[],COLUMN(STEAMER_H[HBP]),FALSE),0)</f>
        <v>3</v>
      </c>
      <c r="Q71" s="52">
        <f>IFERROR(VLOOKUP(MYRANKS_H[[#This Row],[IDFANGRAPHS]],STEAMER_H[],COLUMN(STEAMER_H[SO]),FALSE),0)</f>
        <v>99</v>
      </c>
      <c r="R71" s="52">
        <f>IFERROR(VLOOKUP(MYRANKS_H[[#This Row],[IDFANGRAPHS]],STEAMER_H[],COLUMN(STEAMER_H[SB]),FALSE),0)</f>
        <v>2</v>
      </c>
      <c r="S71" s="54">
        <f>IFERROR(MYRANKS_H[[#This Row],[H]]/MYRANKS_H[[#This Row],[AB]],0)</f>
        <v>0.24093264248704663</v>
      </c>
      <c r="T71" s="54">
        <f>IFERROR((MYRANKS_H[[#This Row],[H]]+MYRANKS_H[[#This Row],[BB]]+MYRANKS_H[[#This Row],[HBP]])/(MYRANKS_H[[#This Row],[AB]]+MYRANKS_H[[#This Row],[BB]]+MYRANKS_H[[#This Row],[HBP]]),0)</f>
        <v>0.33710407239819007</v>
      </c>
      <c r="U71" s="54">
        <f>IFERROR((MYRANKS_H[[#This Row],[H]]+MYRANKS_H[[#This Row],[2B]]+2*MYRANKS_H[[#This Row],[3B]]+3*MYRANKS_H[[#This Row],[HR]])/MYRANKS_H[[#This Row],[AB]],0)</f>
        <v>0.39896373056994816</v>
      </c>
      <c r="V7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71" s="69">
        <f>VLOOKUP(MYRANKS_H[[#This Row],[POS]],REPLACEMENT_LEVEL[],2,FALSE)</f>
        <v>284</v>
      </c>
      <c r="X71" s="69">
        <f>MYRANKS_H[[#This Row],[PROJ PTS]]-MYRANKS_H[[#This Row],[REPL LEVEL]]</f>
        <v>142</v>
      </c>
    </row>
    <row r="72" spans="1:24" ht="15" customHeight="1" x14ac:dyDescent="0.25">
      <c r="A72" s="44" t="s">
        <v>15415</v>
      </c>
      <c r="B72" s="46" t="str">
        <f>VLOOKUP(MYRANKS_H[[#This Row],[PLAYERID]],PLAYERIDMAP[],COLUMN(PLAYERIDMAP[LASTNAME]),FALSE)</f>
        <v>Carpenter</v>
      </c>
      <c r="C72" s="51" t="str">
        <f>VLOOKUP(MYRANKS_H[[#This Row],[PLAYERID]],PLAYERIDMAP[],COLUMN(PLAYERIDMAP[FIRSTNAME]),FALSE)</f>
        <v>Matt</v>
      </c>
      <c r="D72" s="51" t="str">
        <f>VLOOKUP(MYRANKS_H[[#This Row],[PLAYERID]],PLAYERIDMAP[],COLUMN(PLAYERIDMAP[TEAM]),FALSE)</f>
        <v>STL</v>
      </c>
      <c r="E72" s="51" t="str">
        <f>VLOOKUP(MYRANKS_H[[#This Row],[PLAYERID]],PLAYERIDMAP[],COLUMN(PLAYERIDMAP[POS]),FALSE)</f>
        <v>3B</v>
      </c>
      <c r="F72" s="51">
        <f>VLOOKUP(MYRANKS_H[[#This Row],[PLAYERID]],PLAYERIDMAP[],COLUMN(PLAYERIDMAP[IDFANGRAPHS]),FALSE)</f>
        <v>8090</v>
      </c>
      <c r="G72" s="52">
        <f>IFERROR(VLOOKUP(MYRANKS_H[[#This Row],[IDFANGRAPHS]],STEAMER_H[],COLUMN(STEAMER_H[PA]),FALSE),0)</f>
        <v>632</v>
      </c>
      <c r="H72" s="52">
        <f>IFERROR(VLOOKUP(MYRANKS_H[[#This Row],[IDFANGRAPHS]],STEAMER_H[],COLUMN(STEAMER_H[AB]),FALSE),0)</f>
        <v>541</v>
      </c>
      <c r="I72" s="52">
        <f>IFERROR(VLOOKUP(MYRANKS_H[[#This Row],[IDFANGRAPHS]],STEAMER_H[],COLUMN(STEAMER_H[H]),FALSE),0)</f>
        <v>149</v>
      </c>
      <c r="J72" s="52">
        <f>IFERROR(VLOOKUP(MYRANKS_H[[#This Row],[IDFANGRAPHS]],STEAMER_H[],COLUMN(STEAMER_H[2B]),FALSE),0)</f>
        <v>34</v>
      </c>
      <c r="K72" s="52">
        <f>IFERROR(VLOOKUP(MYRANKS_H[[#This Row],[IDFANGRAPHS]],STEAMER_H[],COLUMN(STEAMER_H[3B]),FALSE),0)</f>
        <v>3</v>
      </c>
      <c r="L72" s="52">
        <f>IFERROR(VLOOKUP(MYRANKS_H[[#This Row],[IDFANGRAPHS]],STEAMER_H[],COLUMN(STEAMER_H[HR]),FALSE),0)</f>
        <v>9</v>
      </c>
      <c r="M72" s="52">
        <f>IFERROR(VLOOKUP(MYRANKS_H[[#This Row],[IDFANGRAPHS]],STEAMER_H[],COLUMN(STEAMER_H[R]),FALSE),0)</f>
        <v>81</v>
      </c>
      <c r="N72" s="52">
        <f>IFERROR(VLOOKUP(MYRANKS_H[[#This Row],[IDFANGRAPHS]],STEAMER_H[],COLUMN(STEAMER_H[RBI]),FALSE),0)</f>
        <v>51</v>
      </c>
      <c r="O72" s="52">
        <f>IFERROR(VLOOKUP(MYRANKS_H[[#This Row],[IDFANGRAPHS]],STEAMER_H[],COLUMN(STEAMER_H[BB]),FALSE),0)</f>
        <v>75</v>
      </c>
      <c r="P72" s="52">
        <f>IFERROR(VLOOKUP(MYRANKS_H[[#This Row],[IDFANGRAPHS]],STEAMER_H[],COLUMN(STEAMER_H[HBP]),FALSE),0)</f>
        <v>7</v>
      </c>
      <c r="Q72" s="52">
        <f>IFERROR(VLOOKUP(MYRANKS_H[[#This Row],[IDFANGRAPHS]],STEAMER_H[],COLUMN(STEAMER_H[SO]),FALSE),0)</f>
        <v>99</v>
      </c>
      <c r="R72" s="52">
        <f>IFERROR(VLOOKUP(MYRANKS_H[[#This Row],[IDFANGRAPHS]],STEAMER_H[],COLUMN(STEAMER_H[SB]),FALSE),0)</f>
        <v>5</v>
      </c>
      <c r="S72" s="54">
        <f>IFERROR(MYRANKS_H[[#This Row],[H]]/MYRANKS_H[[#This Row],[AB]],0)</f>
        <v>0.2754158964879852</v>
      </c>
      <c r="T72" s="54">
        <f>IFERROR((MYRANKS_H[[#This Row],[H]]+MYRANKS_H[[#This Row],[BB]]+MYRANKS_H[[#This Row],[HBP]])/(MYRANKS_H[[#This Row],[AB]]+MYRANKS_H[[#This Row],[BB]]+MYRANKS_H[[#This Row],[HBP]]),0)</f>
        <v>0.3707865168539326</v>
      </c>
      <c r="U72" s="54">
        <f>IFERROR((MYRANKS_H[[#This Row],[H]]+MYRANKS_H[[#This Row],[2B]]+2*MYRANKS_H[[#This Row],[3B]]+3*MYRANKS_H[[#This Row],[HR]])/MYRANKS_H[[#This Row],[AB]],0)</f>
        <v>0.39926062846580407</v>
      </c>
      <c r="V7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  <c r="W72" s="69">
        <f>VLOOKUP(MYRANKS_H[[#This Row],[POS]],REPLACEMENT_LEVEL[],2,FALSE)</f>
        <v>501</v>
      </c>
      <c r="X72" s="69">
        <f>MYRANKS_H[[#This Row],[PROJ PTS]]-MYRANKS_H[[#This Row],[REPL LEVEL]]</f>
        <v>141</v>
      </c>
    </row>
    <row r="73" spans="1:24" ht="15" customHeight="1" x14ac:dyDescent="0.25">
      <c r="A73" s="44" t="s">
        <v>15335</v>
      </c>
      <c r="B73" s="46" t="str">
        <f>VLOOKUP(MYRANKS_H[[#This Row],[PLAYERID]],PLAYERIDMAP[],COLUMN(PLAYERIDMAP[LASTNAME]),FALSE)</f>
        <v>Calhoun</v>
      </c>
      <c r="C73" s="51" t="str">
        <f>VLOOKUP(MYRANKS_H[[#This Row],[PLAYERID]],PLAYERIDMAP[],COLUMN(PLAYERIDMAP[FIRSTNAME]),FALSE)</f>
        <v>Kole</v>
      </c>
      <c r="D73" s="51" t="str">
        <f>VLOOKUP(MYRANKS_H[[#This Row],[PLAYERID]],PLAYERIDMAP[],COLUMN(PLAYERIDMAP[TEAM]),FALSE)</f>
        <v>LAA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11200</v>
      </c>
      <c r="G73" s="52">
        <f>IFERROR(VLOOKUP(MYRANKS_H[[#This Row],[IDFANGRAPHS]],STEAMER_H[],COLUMN(STEAMER_H[PA]),FALSE),0)</f>
        <v>639</v>
      </c>
      <c r="H73" s="52">
        <f>IFERROR(VLOOKUP(MYRANKS_H[[#This Row],[IDFANGRAPHS]],STEAMER_H[],COLUMN(STEAMER_H[AB]),FALSE),0)</f>
        <v>576</v>
      </c>
      <c r="I73" s="52">
        <f>IFERROR(VLOOKUP(MYRANKS_H[[#This Row],[IDFANGRAPHS]],STEAMER_H[],COLUMN(STEAMER_H[H]),FALSE),0)</f>
        <v>152</v>
      </c>
      <c r="J73" s="52">
        <f>IFERROR(VLOOKUP(MYRANKS_H[[#This Row],[IDFANGRAPHS]],STEAMER_H[],COLUMN(STEAMER_H[2B]),FALSE),0)</f>
        <v>30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19</v>
      </c>
      <c r="M73" s="52">
        <f>IFERROR(VLOOKUP(MYRANKS_H[[#This Row],[IDFANGRAPHS]],STEAMER_H[],COLUMN(STEAMER_H[R]),FALSE),0)</f>
        <v>82</v>
      </c>
      <c r="N73" s="52">
        <f>IFERROR(VLOOKUP(MYRANKS_H[[#This Row],[IDFANGRAPHS]],STEAMER_H[],COLUMN(STEAMER_H[RBI]),FALSE),0)</f>
        <v>67</v>
      </c>
      <c r="O73" s="52">
        <f>IFERROR(VLOOKUP(MYRANKS_H[[#This Row],[IDFANGRAPHS]],STEAMER_H[],COLUMN(STEAMER_H[BB]),FALSE),0)</f>
        <v>50</v>
      </c>
      <c r="P73" s="52">
        <f>IFERROR(VLOOKUP(MYRANKS_H[[#This Row],[IDFANGRAPHS]],STEAMER_H[],COLUMN(STEAMER_H[HBP]),FALSE),0)</f>
        <v>4</v>
      </c>
      <c r="Q73" s="52">
        <f>IFERROR(VLOOKUP(MYRANKS_H[[#This Row],[IDFANGRAPHS]],STEAMER_H[],COLUMN(STEAMER_H[SO]),FALSE),0)</f>
        <v>116</v>
      </c>
      <c r="R73" s="52">
        <f>IFERROR(VLOOKUP(MYRANKS_H[[#This Row],[IDFANGRAPHS]],STEAMER_H[],COLUMN(STEAMER_H[SB]),FALSE),0)</f>
        <v>9</v>
      </c>
      <c r="S73" s="54">
        <f>IFERROR(MYRANKS_H[[#This Row],[H]]/MYRANKS_H[[#This Row],[AB]],0)</f>
        <v>0.2638888888888889</v>
      </c>
      <c r="T73" s="54">
        <f>IFERROR((MYRANKS_H[[#This Row],[H]]+MYRANKS_H[[#This Row],[BB]]+MYRANKS_H[[#This Row],[HBP]])/(MYRANKS_H[[#This Row],[AB]]+MYRANKS_H[[#This Row],[BB]]+MYRANKS_H[[#This Row],[HBP]]),0)</f>
        <v>0.32698412698412699</v>
      </c>
      <c r="U73" s="54">
        <f>IFERROR((MYRANKS_H[[#This Row],[H]]+MYRANKS_H[[#This Row],[2B]]+2*MYRANKS_H[[#This Row],[3B]]+3*MYRANKS_H[[#This Row],[HR]])/MYRANKS_H[[#This Row],[AB]],0)</f>
        <v>0.42534722222222221</v>
      </c>
      <c r="V7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  <c r="W73" s="69">
        <f>VLOOKUP(MYRANKS_H[[#This Row],[POS]],REPLACEMENT_LEVEL[],2,FALSE)</f>
        <v>496</v>
      </c>
      <c r="X73" s="69">
        <f>MYRANKS_H[[#This Row],[PROJ PTS]]-MYRANKS_H[[#This Row],[REPL LEVEL]]</f>
        <v>141</v>
      </c>
    </row>
    <row r="74" spans="1:24" ht="15" customHeight="1" x14ac:dyDescent="0.25">
      <c r="A74" s="44" t="s">
        <v>15632</v>
      </c>
      <c r="B74" s="46" t="str">
        <f>VLOOKUP(MYRANKS_H[[#This Row],[PLAYERID]],PLAYERIDMAP[],COLUMN(PLAYERIDMAP[LASTNAME]),FALSE)</f>
        <v>Dickerson</v>
      </c>
      <c r="C74" s="51" t="str">
        <f>VLOOKUP(MYRANKS_H[[#This Row],[PLAYERID]],PLAYERIDMAP[],COLUMN(PLAYERIDMAP[FIRSTNAME]),FALSE)</f>
        <v>Corey</v>
      </c>
      <c r="D74" s="51" t="str">
        <f>VLOOKUP(MYRANKS_H[[#This Row],[PLAYERID]],PLAYERIDMAP[],COLUMN(PLAYERIDMAP[TEAM]),FALSE)</f>
        <v>COL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10762</v>
      </c>
      <c r="G74" s="52">
        <f>IFERROR(VLOOKUP(MYRANKS_H[[#This Row],[IDFANGRAPHS]],STEAMER_H[],COLUMN(STEAMER_H[PA]),FALSE),0)</f>
        <v>523</v>
      </c>
      <c r="H74" s="52">
        <f>IFERROR(VLOOKUP(MYRANKS_H[[#This Row],[IDFANGRAPHS]],STEAMER_H[],COLUMN(STEAMER_H[AB]),FALSE),0)</f>
        <v>478</v>
      </c>
      <c r="I74" s="52">
        <f>IFERROR(VLOOKUP(MYRANKS_H[[#This Row],[IDFANGRAPHS]],STEAMER_H[],COLUMN(STEAMER_H[H]),FALSE),0)</f>
        <v>137</v>
      </c>
      <c r="J74" s="52">
        <f>IFERROR(VLOOKUP(MYRANKS_H[[#This Row],[IDFANGRAPHS]],STEAMER_H[],COLUMN(STEAMER_H[2B]),FALSE),0)</f>
        <v>27</v>
      </c>
      <c r="K74" s="52">
        <f>IFERROR(VLOOKUP(MYRANKS_H[[#This Row],[IDFANGRAPHS]],STEAMER_H[],COLUMN(STEAMER_H[3B]),FALSE),0)</f>
        <v>6</v>
      </c>
      <c r="L74" s="52">
        <f>IFERROR(VLOOKUP(MYRANKS_H[[#This Row],[IDFANGRAPHS]],STEAMER_H[],COLUMN(STEAMER_H[HR]),FALSE),0)</f>
        <v>20</v>
      </c>
      <c r="M74" s="52">
        <f>IFERROR(VLOOKUP(MYRANKS_H[[#This Row],[IDFANGRAPHS]],STEAMER_H[],COLUMN(STEAMER_H[R]),FALSE),0)</f>
        <v>70</v>
      </c>
      <c r="N74" s="52">
        <f>IFERROR(VLOOKUP(MYRANKS_H[[#This Row],[IDFANGRAPHS]],STEAMER_H[],COLUMN(STEAMER_H[RBI]),FALSE),0)</f>
        <v>72</v>
      </c>
      <c r="O74" s="52">
        <f>IFERROR(VLOOKUP(MYRANKS_H[[#This Row],[IDFANGRAPHS]],STEAMER_H[],COLUMN(STEAMER_H[BB]),FALSE),0)</f>
        <v>36</v>
      </c>
      <c r="P74" s="52">
        <f>IFERROR(VLOOKUP(MYRANKS_H[[#This Row],[IDFANGRAPHS]],STEAMER_H[],COLUMN(STEAMER_H[HBP]),FALSE),0)</f>
        <v>2</v>
      </c>
      <c r="Q74" s="52">
        <f>IFERROR(VLOOKUP(MYRANKS_H[[#This Row],[IDFANGRAPHS]],STEAMER_H[],COLUMN(STEAMER_H[SO]),FALSE),0)</f>
        <v>99</v>
      </c>
      <c r="R74" s="52">
        <f>IFERROR(VLOOKUP(MYRANKS_H[[#This Row],[IDFANGRAPHS]],STEAMER_H[],COLUMN(STEAMER_H[SB]),FALSE),0)</f>
        <v>10</v>
      </c>
      <c r="S74" s="54">
        <f>IFERROR(MYRANKS_H[[#This Row],[H]]/MYRANKS_H[[#This Row],[AB]],0)</f>
        <v>0.28661087866108786</v>
      </c>
      <c r="T74" s="54">
        <f>IFERROR((MYRANKS_H[[#This Row],[H]]+MYRANKS_H[[#This Row],[BB]]+MYRANKS_H[[#This Row],[HBP]])/(MYRANKS_H[[#This Row],[AB]]+MYRANKS_H[[#This Row],[BB]]+MYRANKS_H[[#This Row],[HBP]]),0)</f>
        <v>0.33914728682170542</v>
      </c>
      <c r="U74" s="54">
        <f>IFERROR((MYRANKS_H[[#This Row],[H]]+MYRANKS_H[[#This Row],[2B]]+2*MYRANKS_H[[#This Row],[3B]]+3*MYRANKS_H[[#This Row],[HR]])/MYRANKS_H[[#This Row],[AB]],0)</f>
        <v>0.49372384937238495</v>
      </c>
      <c r="V7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74" s="69">
        <f>VLOOKUP(MYRANKS_H[[#This Row],[POS]],REPLACEMENT_LEVEL[],2,FALSE)</f>
        <v>496</v>
      </c>
      <c r="X74" s="69">
        <f>MYRANKS_H[[#This Row],[PROJ PTS]]-MYRANKS_H[[#This Row],[REPL LEVEL]]</f>
        <v>140</v>
      </c>
    </row>
    <row r="75" spans="1:24" ht="15" customHeight="1" x14ac:dyDescent="0.25">
      <c r="A75" s="44" t="s">
        <v>16630</v>
      </c>
      <c r="B75" s="46" t="str">
        <f>VLOOKUP(MYRANKS_H[[#This Row],[PLAYERID]],PLAYERIDMAP[],COLUMN(PLAYERIDMAP[LASTNAME]),FALSE)</f>
        <v>Gordon</v>
      </c>
      <c r="C75" s="51" t="str">
        <f>VLOOKUP(MYRANKS_H[[#This Row],[PLAYERID]],PLAYERIDMAP[],COLUMN(PLAYERIDMAP[FIRSTNAME]),FALSE)</f>
        <v>Dee</v>
      </c>
      <c r="D75" s="51" t="str">
        <f>VLOOKUP(MYRANKS_H[[#This Row],[PLAYERID]],PLAYERIDMAP[],COLUMN(PLAYERIDMAP[TEAM]),FALSE)</f>
        <v>MIA</v>
      </c>
      <c r="E75" s="51" t="str">
        <f>VLOOKUP(MYRANKS_H[[#This Row],[PLAYERID]],PLAYERIDMAP[],COLUMN(PLAYERIDMAP[POS]),FALSE)</f>
        <v>2B</v>
      </c>
      <c r="F75" s="51">
        <f>VLOOKUP(MYRANKS_H[[#This Row],[PLAYERID]],PLAYERIDMAP[],COLUMN(PLAYERIDMAP[IDFANGRAPHS]),FALSE)</f>
        <v>8203</v>
      </c>
      <c r="G75" s="52">
        <f>IFERROR(VLOOKUP(MYRANKS_H[[#This Row],[IDFANGRAPHS]],STEAMER_H[],COLUMN(STEAMER_H[PA]),FALSE),0)</f>
        <v>663</v>
      </c>
      <c r="H75" s="52">
        <f>IFERROR(VLOOKUP(MYRANKS_H[[#This Row],[IDFANGRAPHS]],STEAMER_H[],COLUMN(STEAMER_H[AB]),FALSE),0)</f>
        <v>605</v>
      </c>
      <c r="I75" s="52">
        <f>IFERROR(VLOOKUP(MYRANKS_H[[#This Row],[IDFANGRAPHS]],STEAMER_H[],COLUMN(STEAMER_H[H]),FALSE),0)</f>
        <v>158</v>
      </c>
      <c r="J75" s="52">
        <f>IFERROR(VLOOKUP(MYRANKS_H[[#This Row],[IDFANGRAPHS]],STEAMER_H[],COLUMN(STEAMER_H[2B]),FALSE),0)</f>
        <v>20</v>
      </c>
      <c r="K75" s="52">
        <f>IFERROR(VLOOKUP(MYRANKS_H[[#This Row],[IDFANGRAPHS]],STEAMER_H[],COLUMN(STEAMER_H[3B]),FALSE),0)</f>
        <v>10</v>
      </c>
      <c r="L75" s="52">
        <f>IFERROR(VLOOKUP(MYRANKS_H[[#This Row],[IDFANGRAPHS]],STEAMER_H[],COLUMN(STEAMER_H[HR]),FALSE),0)</f>
        <v>3</v>
      </c>
      <c r="M75" s="52">
        <f>IFERROR(VLOOKUP(MYRANKS_H[[#This Row],[IDFANGRAPHS]],STEAMER_H[],COLUMN(STEAMER_H[R]),FALSE),0)</f>
        <v>74</v>
      </c>
      <c r="N75" s="52">
        <f>IFERROR(VLOOKUP(MYRANKS_H[[#This Row],[IDFANGRAPHS]],STEAMER_H[],COLUMN(STEAMER_H[RBI]),FALSE),0)</f>
        <v>43</v>
      </c>
      <c r="O75" s="52">
        <f>IFERROR(VLOOKUP(MYRANKS_H[[#This Row],[IDFANGRAPHS]],STEAMER_H[],COLUMN(STEAMER_H[BB]),FALSE),0)</f>
        <v>42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107</v>
      </c>
      <c r="R75" s="52">
        <f>IFERROR(VLOOKUP(MYRANKS_H[[#This Row],[IDFANGRAPHS]],STEAMER_H[],COLUMN(STEAMER_H[SB]),FALSE),0)</f>
        <v>55</v>
      </c>
      <c r="S75" s="54">
        <f>IFERROR(MYRANKS_H[[#This Row],[H]]/MYRANKS_H[[#This Row],[AB]],0)</f>
        <v>0.26115702479338843</v>
      </c>
      <c r="T75" s="54">
        <f>IFERROR((MYRANKS_H[[#This Row],[H]]+MYRANKS_H[[#This Row],[BB]]+MYRANKS_H[[#This Row],[HBP]])/(MYRANKS_H[[#This Row],[AB]]+MYRANKS_H[[#This Row],[BB]]+MYRANKS_H[[#This Row],[HBP]]),0)</f>
        <v>0.31441717791411045</v>
      </c>
      <c r="U75" s="54">
        <f>IFERROR((MYRANKS_H[[#This Row],[H]]+MYRANKS_H[[#This Row],[2B]]+2*MYRANKS_H[[#This Row],[3B]]+3*MYRANKS_H[[#This Row],[HR]])/MYRANKS_H[[#This Row],[AB]],0)</f>
        <v>0.34214876033057851</v>
      </c>
      <c r="V7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  <c r="W75" s="69">
        <f>VLOOKUP(MYRANKS_H[[#This Row],[POS]],REPLACEMENT_LEVEL[],2,FALSE)</f>
        <v>473</v>
      </c>
      <c r="X75" s="69">
        <f>MYRANKS_H[[#This Row],[PROJ PTS]]-MYRANKS_H[[#This Row],[REPL LEVEL]]</f>
        <v>140</v>
      </c>
    </row>
    <row r="76" spans="1:24" ht="15" customHeight="1" x14ac:dyDescent="0.25">
      <c r="A76" s="44" t="s">
        <v>17883</v>
      </c>
      <c r="B76" s="46" t="str">
        <f>VLOOKUP(MYRANKS_H[[#This Row],[PLAYERID]],PLAYERIDMAP[],COLUMN(PLAYERIDMAP[LASTNAME]),FALSE)</f>
        <v>Marte</v>
      </c>
      <c r="C76" s="51" t="str">
        <f>VLOOKUP(MYRANKS_H[[#This Row],[PLAYERID]],PLAYERIDMAP[],COLUMN(PLAYERIDMAP[FIRSTNAME]),FALSE)</f>
        <v>Starling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OF</v>
      </c>
      <c r="F76" s="51">
        <f>VLOOKUP(MYRANKS_H[[#This Row],[PLAYERID]],PLAYERIDMAP[],COLUMN(PLAYERIDMAP[IDFANGRAPHS]),FALSE)</f>
        <v>9241</v>
      </c>
      <c r="G76" s="52">
        <f>IFERROR(VLOOKUP(MYRANKS_H[[#This Row],[IDFANGRAPHS]],STEAMER_H[],COLUMN(STEAMER_H[PA]),FALSE),0)</f>
        <v>593</v>
      </c>
      <c r="H76" s="52">
        <f>IFERROR(VLOOKUP(MYRANKS_H[[#This Row],[IDFANGRAPHS]],STEAMER_H[],COLUMN(STEAMER_H[AB]),FALSE),0)</f>
        <v>538</v>
      </c>
      <c r="I76" s="52">
        <f>IFERROR(VLOOKUP(MYRANKS_H[[#This Row],[IDFANGRAPHS]],STEAMER_H[],COLUMN(STEAMER_H[H]),FALSE),0)</f>
        <v>148</v>
      </c>
      <c r="J76" s="52">
        <f>IFERROR(VLOOKUP(MYRANKS_H[[#This Row],[IDFANGRAPHS]],STEAMER_H[],COLUMN(STEAMER_H[2B]),FALSE),0)</f>
        <v>30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14</v>
      </c>
      <c r="M76" s="52">
        <f>IFERROR(VLOOKUP(MYRANKS_H[[#This Row],[IDFANGRAPHS]],STEAMER_H[],COLUMN(STEAMER_H[R]),FALSE),0)</f>
        <v>72</v>
      </c>
      <c r="N76" s="52">
        <f>IFERROR(VLOOKUP(MYRANKS_H[[#This Row],[IDFANGRAPHS]],STEAMER_H[],COLUMN(STEAMER_H[RBI]),FALSE),0)</f>
        <v>61</v>
      </c>
      <c r="O76" s="52">
        <f>IFERROR(VLOOKUP(MYRANKS_H[[#This Row],[IDFANGRAPHS]],STEAMER_H[],COLUMN(STEAMER_H[BB]),FALSE),0)</f>
        <v>33</v>
      </c>
      <c r="P76" s="52">
        <f>IFERROR(VLOOKUP(MYRANKS_H[[#This Row],[IDFANGRAPHS]],STEAMER_H[],COLUMN(STEAMER_H[HBP]),FALSE),0)</f>
        <v>15</v>
      </c>
      <c r="Q76" s="52">
        <f>IFERROR(VLOOKUP(MYRANKS_H[[#This Row],[IDFANGRAPHS]],STEAMER_H[],COLUMN(STEAMER_H[SO]),FALSE),0)</f>
        <v>139</v>
      </c>
      <c r="R76" s="52">
        <f>IFERROR(VLOOKUP(MYRANKS_H[[#This Row],[IDFANGRAPHS]],STEAMER_H[],COLUMN(STEAMER_H[SB]),FALSE),0)</f>
        <v>29</v>
      </c>
      <c r="S76" s="54">
        <f>IFERROR(MYRANKS_H[[#This Row],[H]]/MYRANKS_H[[#This Row],[AB]],0)</f>
        <v>0.27509293680297398</v>
      </c>
      <c r="T76" s="54">
        <f>IFERROR((MYRANKS_H[[#This Row],[H]]+MYRANKS_H[[#This Row],[BB]]+MYRANKS_H[[#This Row],[HBP]])/(MYRANKS_H[[#This Row],[AB]]+MYRANKS_H[[#This Row],[BB]]+MYRANKS_H[[#This Row],[HBP]]),0)</f>
        <v>0.33447098976109213</v>
      </c>
      <c r="U76" s="54">
        <f>IFERROR((MYRANKS_H[[#This Row],[H]]+MYRANKS_H[[#This Row],[2B]]+2*MYRANKS_H[[#This Row],[3B]]+3*MYRANKS_H[[#This Row],[HR]])/MYRANKS_H[[#This Row],[AB]],0)</f>
        <v>0.43122676579925651</v>
      </c>
      <c r="V7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  <c r="W76" s="69">
        <f>VLOOKUP(MYRANKS_H[[#This Row],[POS]],REPLACEMENT_LEVEL[],2,FALSE)</f>
        <v>496</v>
      </c>
      <c r="X76" s="69">
        <f>MYRANKS_H[[#This Row],[PROJ PTS]]-MYRANKS_H[[#This Row],[REPL LEVEL]]</f>
        <v>138</v>
      </c>
    </row>
    <row r="77" spans="1:24" ht="15" customHeight="1" x14ac:dyDescent="0.25">
      <c r="A77" s="44" t="s">
        <v>18348</v>
      </c>
      <c r="B77" s="46" t="str">
        <f>VLOOKUP(MYRANKS_H[[#This Row],[PLAYERID]],PLAYERIDMAP[],COLUMN(PLAYERIDMAP[LASTNAME]),FALSE)</f>
        <v>Napoli</v>
      </c>
      <c r="C77" s="51" t="str">
        <f>VLOOKUP(MYRANKS_H[[#This Row],[PLAYERID]],PLAYERIDMAP[],COLUMN(PLAYERIDMAP[FIRSTNAME]),FALSE)</f>
        <v>Mike</v>
      </c>
      <c r="D77" s="51" t="str">
        <f>VLOOKUP(MYRANKS_H[[#This Row],[PLAYERID]],PLAYERIDMAP[],COLUMN(PLAYERIDMAP[TEAM]),FALSE)</f>
        <v>BOS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3057</v>
      </c>
      <c r="G77" s="52">
        <f>IFERROR(VLOOKUP(MYRANKS_H[[#This Row],[IDFANGRAPHS]],STEAMER_H[],COLUMN(STEAMER_H[PA]),FALSE),0)</f>
        <v>548</v>
      </c>
      <c r="H77" s="52">
        <f>IFERROR(VLOOKUP(MYRANKS_H[[#This Row],[IDFANGRAPHS]],STEAMER_H[],COLUMN(STEAMER_H[AB]),FALSE),0)</f>
        <v>462</v>
      </c>
      <c r="I77" s="52">
        <f>IFERROR(VLOOKUP(MYRANKS_H[[#This Row],[IDFANGRAPHS]],STEAMER_H[],COLUMN(STEAMER_H[H]),FALSE),0)</f>
        <v>112</v>
      </c>
      <c r="J77" s="52">
        <f>IFERROR(VLOOKUP(MYRANKS_H[[#This Row],[IDFANGRAPHS]],STEAMER_H[],COLUMN(STEAMER_H[2B]),FALSE),0)</f>
        <v>24</v>
      </c>
      <c r="K77" s="52">
        <f>IFERROR(VLOOKUP(MYRANKS_H[[#This Row],[IDFANGRAPHS]],STEAMER_H[],COLUMN(STEAMER_H[3B]),FALSE),0)</f>
        <v>1</v>
      </c>
      <c r="L77" s="52">
        <f>IFERROR(VLOOKUP(MYRANKS_H[[#This Row],[IDFANGRAPHS]],STEAMER_H[],COLUMN(STEAMER_H[HR]),FALSE),0)</f>
        <v>22</v>
      </c>
      <c r="M77" s="52">
        <f>IFERROR(VLOOKUP(MYRANKS_H[[#This Row],[IDFANGRAPHS]],STEAMER_H[],COLUMN(STEAMER_H[R]),FALSE),0)</f>
        <v>71</v>
      </c>
      <c r="N77" s="52">
        <f>IFERROR(VLOOKUP(MYRANKS_H[[#This Row],[IDFANGRAPHS]],STEAMER_H[],COLUMN(STEAMER_H[RBI]),FALSE),0)</f>
        <v>73</v>
      </c>
      <c r="O77" s="52">
        <f>IFERROR(VLOOKUP(MYRANKS_H[[#This Row],[IDFANGRAPHS]],STEAMER_H[],COLUMN(STEAMER_H[BB]),FALSE),0)</f>
        <v>74</v>
      </c>
      <c r="P77" s="52">
        <f>IFERROR(VLOOKUP(MYRANKS_H[[#This Row],[IDFANGRAPHS]],STEAMER_H[],COLUMN(STEAMER_H[HBP]),FALSE),0)</f>
        <v>5</v>
      </c>
      <c r="Q77" s="52">
        <f>IFERROR(VLOOKUP(MYRANKS_H[[#This Row],[IDFANGRAPHS]],STEAMER_H[],COLUMN(STEAMER_H[SO]),FALSE),0)</f>
        <v>157</v>
      </c>
      <c r="R77" s="52">
        <f>IFERROR(VLOOKUP(MYRANKS_H[[#This Row],[IDFANGRAPHS]],STEAMER_H[],COLUMN(STEAMER_H[SB]),FALSE),0)</f>
        <v>3</v>
      </c>
      <c r="S77" s="54">
        <f>IFERROR(MYRANKS_H[[#This Row],[H]]/MYRANKS_H[[#This Row],[AB]],0)</f>
        <v>0.24242424242424243</v>
      </c>
      <c r="T77" s="54">
        <f>IFERROR((MYRANKS_H[[#This Row],[H]]+MYRANKS_H[[#This Row],[BB]]+MYRANKS_H[[#This Row],[HBP]])/(MYRANKS_H[[#This Row],[AB]]+MYRANKS_H[[#This Row],[BB]]+MYRANKS_H[[#This Row],[HBP]]),0)</f>
        <v>0.35304990757855825</v>
      </c>
      <c r="U77" s="54">
        <f>IFERROR((MYRANKS_H[[#This Row],[H]]+MYRANKS_H[[#This Row],[2B]]+2*MYRANKS_H[[#This Row],[3B]]+3*MYRANKS_H[[#This Row],[HR]])/MYRANKS_H[[#This Row],[AB]],0)</f>
        <v>0.44155844155844154</v>
      </c>
      <c r="V7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  <c r="W77" s="69">
        <f>VLOOKUP(MYRANKS_H[[#This Row],[POS]],REPLACEMENT_LEVEL[],2,FALSE)</f>
        <v>467</v>
      </c>
      <c r="X77" s="69">
        <f>MYRANKS_H[[#This Row],[PROJ PTS]]-MYRANKS_H[[#This Row],[REPL LEVEL]]</f>
        <v>137</v>
      </c>
    </row>
    <row r="78" spans="1:24" ht="15" customHeight="1" x14ac:dyDescent="0.25">
      <c r="A78" s="44" t="s">
        <v>17903</v>
      </c>
      <c r="B78" s="46" t="str">
        <f>VLOOKUP(MYRANKS_H[[#This Row],[PLAYERID]],PLAYERIDMAP[],COLUMN(PLAYERIDMAP[LASTNAME]),FALSE)</f>
        <v>Martinez</v>
      </c>
      <c r="C78" s="51" t="str">
        <f>VLOOKUP(MYRANKS_H[[#This Row],[PLAYERID]],PLAYERIDMAP[],COLUMN(PLAYERIDMAP[FIRSTNAME]),FALSE)</f>
        <v>J.D.</v>
      </c>
      <c r="D78" s="51" t="str">
        <f>VLOOKUP(MYRANKS_H[[#This Row],[PLAYERID]],PLAYERIDMAP[],COLUMN(PLAYERIDMAP[TEAM]),FALSE)</f>
        <v>DET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6184</v>
      </c>
      <c r="G78" s="52">
        <f>IFERROR(VLOOKUP(MYRANKS_H[[#This Row],[IDFANGRAPHS]],STEAMER_H[],COLUMN(STEAMER_H[PA]),FALSE),0)</f>
        <v>584</v>
      </c>
      <c r="H78" s="52">
        <f>IFERROR(VLOOKUP(MYRANKS_H[[#This Row],[IDFANGRAPHS]],STEAMER_H[],COLUMN(STEAMER_H[AB]),FALSE),0)</f>
        <v>536</v>
      </c>
      <c r="I78" s="52">
        <f>IFERROR(VLOOKUP(MYRANKS_H[[#This Row],[IDFANGRAPHS]],STEAMER_H[],COLUMN(STEAMER_H[H]),FALSE),0)</f>
        <v>147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71</v>
      </c>
      <c r="N78" s="52">
        <f>IFERROR(VLOOKUP(MYRANKS_H[[#This Row],[IDFANGRAPHS]],STEAMER_H[],COLUMN(STEAMER_H[RBI]),FALSE),0)</f>
        <v>80</v>
      </c>
      <c r="O78" s="52">
        <f>IFERROR(VLOOKUP(MYRANKS_H[[#This Row],[IDFANGRAPHS]],STEAMER_H[],COLUMN(STEAMER_H[BB]),FALSE),0)</f>
        <v>38</v>
      </c>
      <c r="P78" s="52">
        <f>IFERROR(VLOOKUP(MYRANKS_H[[#This Row],[IDFANGRAPHS]],STEAMER_H[],COLUMN(STEAMER_H[HBP]),FALSE),0)</f>
        <v>4</v>
      </c>
      <c r="Q78" s="52">
        <f>IFERROR(VLOOKUP(MYRANKS_H[[#This Row],[IDFANGRAPHS]],STEAMER_H[],COLUMN(STEAMER_H[SO]),FALSE),0)</f>
        <v>137</v>
      </c>
      <c r="R78" s="52">
        <f>IFERROR(VLOOKUP(MYRANKS_H[[#This Row],[IDFANGRAPHS]],STEAMER_H[],COLUMN(STEAMER_H[SB]),FALSE),0)</f>
        <v>6</v>
      </c>
      <c r="S78" s="54">
        <f>IFERROR(MYRANKS_H[[#This Row],[H]]/MYRANKS_H[[#This Row],[AB]],0)</f>
        <v>0.27425373134328357</v>
      </c>
      <c r="T78" s="54">
        <f>IFERROR((MYRANKS_H[[#This Row],[H]]+MYRANKS_H[[#This Row],[BB]]+MYRANKS_H[[#This Row],[HBP]])/(MYRANKS_H[[#This Row],[AB]]+MYRANKS_H[[#This Row],[BB]]+MYRANKS_H[[#This Row],[HBP]]),0)</f>
        <v>0.32698961937716264</v>
      </c>
      <c r="U78" s="54">
        <f>IFERROR((MYRANKS_H[[#This Row],[H]]+MYRANKS_H[[#This Row],[2B]]+2*MYRANKS_H[[#This Row],[3B]]+3*MYRANKS_H[[#This Row],[HR]])/MYRANKS_H[[#This Row],[AB]],0)</f>
        <v>0.46268656716417911</v>
      </c>
      <c r="V7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  <c r="W78" s="69">
        <f>VLOOKUP(MYRANKS_H[[#This Row],[POS]],REPLACEMENT_LEVEL[],2,FALSE)</f>
        <v>496</v>
      </c>
      <c r="X78" s="69">
        <f>MYRANKS_H[[#This Row],[PROJ PTS]]-MYRANKS_H[[#This Row],[REPL LEVEL]]</f>
        <v>135</v>
      </c>
    </row>
    <row r="79" spans="1:24" ht="15" customHeight="1" x14ac:dyDescent="0.25">
      <c r="A79" s="44" t="s">
        <v>16056</v>
      </c>
      <c r="B79" s="46" t="str">
        <f>VLOOKUP(MYRANKS_H[[#This Row],[PLAYERID]],PLAYERIDMAP[],COLUMN(PLAYERIDMAP[LASTNAME]),FALSE)</f>
        <v>Dozier</v>
      </c>
      <c r="C79" s="51" t="str">
        <f>VLOOKUP(MYRANKS_H[[#This Row],[PLAYERID]],PLAYERIDMAP[],COLUMN(PLAYERIDMAP[FIRSTNAME]),FALSE)</f>
        <v>Brian</v>
      </c>
      <c r="D79" s="51" t="str">
        <f>VLOOKUP(MYRANKS_H[[#This Row],[PLAYERID]],PLAYERIDMAP[],COLUMN(PLAYERIDMAP[TEAM]),FALSE)</f>
        <v>MIN</v>
      </c>
      <c r="E79" s="51" t="str">
        <f>VLOOKUP(MYRANKS_H[[#This Row],[PLAYERID]],PLAYERIDMAP[],COLUMN(PLAYERIDMAP[POS]),FALSE)</f>
        <v>2B</v>
      </c>
      <c r="F79" s="51">
        <f>VLOOKUP(MYRANKS_H[[#This Row],[PLAYERID]],PLAYERIDMAP[],COLUMN(PLAYERIDMAP[IDFANGRAPHS]),FALSE)</f>
        <v>9810</v>
      </c>
      <c r="G79" s="52">
        <f>IFERROR(VLOOKUP(MYRANKS_H[[#This Row],[IDFANGRAPHS]],STEAMER_H[],COLUMN(STEAMER_H[PA]),FALSE),0)</f>
        <v>657</v>
      </c>
      <c r="H79" s="52">
        <f>IFERROR(VLOOKUP(MYRANKS_H[[#This Row],[IDFANGRAPHS]],STEAMER_H[],COLUMN(STEAMER_H[AB]),FALSE),0)</f>
        <v>577</v>
      </c>
      <c r="I79" s="52">
        <f>IFERROR(VLOOKUP(MYRANKS_H[[#This Row],[IDFANGRAPHS]],STEAMER_H[],COLUMN(STEAMER_H[H]),FALSE),0)</f>
        <v>140</v>
      </c>
      <c r="J79" s="52">
        <f>IFERROR(VLOOKUP(MYRANKS_H[[#This Row],[IDFANGRAPHS]],STEAMER_H[],COLUMN(STEAMER_H[2B]),FALSE),0)</f>
        <v>30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16</v>
      </c>
      <c r="M79" s="52">
        <f>IFERROR(VLOOKUP(MYRANKS_H[[#This Row],[IDFANGRAPHS]],STEAMER_H[],COLUMN(STEAMER_H[R]),FALSE),0)</f>
        <v>80</v>
      </c>
      <c r="N79" s="52">
        <f>IFERROR(VLOOKUP(MYRANKS_H[[#This Row],[IDFANGRAPHS]],STEAMER_H[],COLUMN(STEAMER_H[RBI]),FALSE),0)</f>
        <v>64</v>
      </c>
      <c r="O79" s="52">
        <f>IFERROR(VLOOKUP(MYRANKS_H[[#This Row],[IDFANGRAPHS]],STEAMER_H[],COLUMN(STEAMER_H[BB]),FALSE),0)</f>
        <v>64</v>
      </c>
      <c r="P79" s="52">
        <f>IFERROR(VLOOKUP(MYRANKS_H[[#This Row],[IDFANGRAPHS]],STEAMER_H[],COLUMN(STEAMER_H[HBP]),FALSE),0)</f>
        <v>6</v>
      </c>
      <c r="Q79" s="52">
        <f>IFERROR(VLOOKUP(MYRANKS_H[[#This Row],[IDFANGRAPHS]],STEAMER_H[],COLUMN(STEAMER_H[SO]),FALSE),0)</f>
        <v>119</v>
      </c>
      <c r="R79" s="52">
        <f>IFERROR(VLOOKUP(MYRANKS_H[[#This Row],[IDFANGRAPHS]],STEAMER_H[],COLUMN(STEAMER_H[SB]),FALSE),0)</f>
        <v>16</v>
      </c>
      <c r="S79" s="54">
        <f>IFERROR(MYRANKS_H[[#This Row],[H]]/MYRANKS_H[[#This Row],[AB]],0)</f>
        <v>0.24263431542461006</v>
      </c>
      <c r="T79" s="54">
        <f>IFERROR((MYRANKS_H[[#This Row],[H]]+MYRANKS_H[[#This Row],[BB]]+MYRANKS_H[[#This Row],[HBP]])/(MYRANKS_H[[#This Row],[AB]]+MYRANKS_H[[#This Row],[BB]]+MYRANKS_H[[#This Row],[HBP]]),0)</f>
        <v>0.32457496136012365</v>
      </c>
      <c r="U79" s="54">
        <f>IFERROR((MYRANKS_H[[#This Row],[H]]+MYRANKS_H[[#This Row],[2B]]+2*MYRANKS_H[[#This Row],[3B]]+3*MYRANKS_H[[#This Row],[HR]])/MYRANKS_H[[#This Row],[AB]],0)</f>
        <v>0.3847487001733102</v>
      </c>
      <c r="V7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79" s="69">
        <f>VLOOKUP(MYRANKS_H[[#This Row],[POS]],REPLACEMENT_LEVEL[],2,FALSE)</f>
        <v>473</v>
      </c>
      <c r="X79" s="69">
        <f>MYRANKS_H[[#This Row],[PROJ PTS]]-MYRANKS_H[[#This Row],[REPL LEVEL]]</f>
        <v>134</v>
      </c>
    </row>
    <row r="80" spans="1:24" ht="15" customHeight="1" x14ac:dyDescent="0.25">
      <c r="A80" s="44" t="s">
        <v>15309</v>
      </c>
      <c r="B80" s="46" t="str">
        <f>VLOOKUP(MYRANKS_H[[#This Row],[PLAYERID]],PLAYERIDMAP[],COLUMN(PLAYERIDMAP[LASTNAME]),FALSE)</f>
        <v>Cabrera</v>
      </c>
      <c r="C80" s="51" t="str">
        <f>VLOOKUP(MYRANKS_H[[#This Row],[PLAYERID]],PLAYERIDMAP[],COLUMN(PLAYERIDMAP[FIRSTNAME]),FALSE)</f>
        <v>Melky</v>
      </c>
      <c r="D80" s="51" t="str">
        <f>VLOOKUP(MYRANKS_H[[#This Row],[PLAYERID]],PLAYERIDMAP[],COLUMN(PLAYERIDMAP[TEAM]),FALSE)</f>
        <v>TOR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4022</v>
      </c>
      <c r="G80" s="52">
        <f>IFERROR(VLOOKUP(MYRANKS_H[[#This Row],[IDFANGRAPHS]],STEAMER_H[],COLUMN(STEAMER_H[PA]),FALSE),0)</f>
        <v>610</v>
      </c>
      <c r="H80" s="52">
        <f>IFERROR(VLOOKUP(MYRANKS_H[[#This Row],[IDFANGRAPHS]],STEAMER_H[],COLUMN(STEAMER_H[AB]),FALSE),0)</f>
        <v>556</v>
      </c>
      <c r="I80" s="52">
        <f>IFERROR(VLOOKUP(MYRANKS_H[[#This Row],[IDFANGRAPHS]],STEAMER_H[],COLUMN(STEAMER_H[H]),FALSE),0)</f>
        <v>160</v>
      </c>
      <c r="J80" s="52">
        <f>IFERROR(VLOOKUP(MYRANKS_H[[#This Row],[IDFANGRAPHS]],STEAMER_H[],COLUMN(STEAMER_H[2B]),FALSE),0)</f>
        <v>31</v>
      </c>
      <c r="K80" s="52">
        <f>IFERROR(VLOOKUP(MYRANKS_H[[#This Row],[IDFANGRAPHS]],STEAMER_H[],COLUMN(STEAMER_H[3B]),FALSE),0)</f>
        <v>3</v>
      </c>
      <c r="L80" s="52">
        <f>IFERROR(VLOOKUP(MYRANKS_H[[#This Row],[IDFANGRAPHS]],STEAMER_H[],COLUMN(STEAMER_H[HR]),FALSE),0)</f>
        <v>14</v>
      </c>
      <c r="M80" s="52">
        <f>IFERROR(VLOOKUP(MYRANKS_H[[#This Row],[IDFANGRAPHS]],STEAMER_H[],COLUMN(STEAMER_H[R]),FALSE),0)</f>
        <v>77</v>
      </c>
      <c r="N80" s="52">
        <f>IFERROR(VLOOKUP(MYRANKS_H[[#This Row],[IDFANGRAPHS]],STEAMER_H[],COLUMN(STEAMER_H[RBI]),FALSE),0)</f>
        <v>67</v>
      </c>
      <c r="O80" s="52">
        <f>IFERROR(VLOOKUP(MYRANKS_H[[#This Row],[IDFANGRAPHS]],STEAMER_H[],COLUMN(STEAMER_H[BB]),FALSE),0)</f>
        <v>44</v>
      </c>
      <c r="P80" s="52">
        <f>IFERROR(VLOOKUP(MYRANKS_H[[#This Row],[IDFANGRAPHS]],STEAMER_H[],COLUMN(STEAMER_H[HBP]),FALSE),0)</f>
        <v>2</v>
      </c>
      <c r="Q80" s="52">
        <f>IFERROR(VLOOKUP(MYRANKS_H[[#This Row],[IDFANGRAPHS]],STEAMER_H[],COLUMN(STEAMER_H[SO]),FALSE),0)</f>
        <v>74</v>
      </c>
      <c r="R80" s="52">
        <f>IFERROR(VLOOKUP(MYRANKS_H[[#This Row],[IDFANGRAPHS]],STEAMER_H[],COLUMN(STEAMER_H[SB]),FALSE),0)</f>
        <v>6</v>
      </c>
      <c r="S80" s="54">
        <f>IFERROR(MYRANKS_H[[#This Row],[H]]/MYRANKS_H[[#This Row],[AB]],0)</f>
        <v>0.28776978417266186</v>
      </c>
      <c r="T80" s="54">
        <f>IFERROR((MYRANKS_H[[#This Row],[H]]+MYRANKS_H[[#This Row],[BB]]+MYRANKS_H[[#This Row],[HBP]])/(MYRANKS_H[[#This Row],[AB]]+MYRANKS_H[[#This Row],[BB]]+MYRANKS_H[[#This Row],[HBP]]),0)</f>
        <v>0.34219269102990035</v>
      </c>
      <c r="U80" s="54">
        <f>IFERROR((MYRANKS_H[[#This Row],[H]]+MYRANKS_H[[#This Row],[2B]]+2*MYRANKS_H[[#This Row],[3B]]+3*MYRANKS_H[[#This Row],[HR]])/MYRANKS_H[[#This Row],[AB]],0)</f>
        <v>0.42985611510791366</v>
      </c>
      <c r="V8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  <c r="W80" s="69">
        <f>VLOOKUP(MYRANKS_H[[#This Row],[POS]],REPLACEMENT_LEVEL[],2,FALSE)</f>
        <v>496</v>
      </c>
      <c r="X80" s="69">
        <f>MYRANKS_H[[#This Row],[PROJ PTS]]-MYRANKS_H[[#This Row],[REPL LEVEL]]</f>
        <v>132</v>
      </c>
    </row>
    <row r="81" spans="1:24" ht="15" customHeight="1" x14ac:dyDescent="0.25">
      <c r="A81" s="44" t="s">
        <v>17458</v>
      </c>
      <c r="B81" s="46" t="str">
        <f>VLOOKUP(MYRANKS_H[[#This Row],[PLAYERID]],PLAYERIDMAP[],COLUMN(PLAYERIDMAP[LASTNAME]),FALSE)</f>
        <v>Kipnis</v>
      </c>
      <c r="C81" s="51" t="str">
        <f>VLOOKUP(MYRANKS_H[[#This Row],[PLAYERID]],PLAYERIDMAP[],COLUMN(PLAYERIDMAP[FIRSTNAME]),FALSE)</f>
        <v>Jason</v>
      </c>
      <c r="D81" s="51" t="str">
        <f>VLOOKUP(MYRANKS_H[[#This Row],[PLAYERID]],PLAYERIDMAP[],COLUMN(PLAYERIDMAP[TEAM]),FALSE)</f>
        <v>CLE</v>
      </c>
      <c r="E81" s="51" t="str">
        <f>VLOOKUP(MYRANKS_H[[#This Row],[PLAYERID]],PLAYERIDMAP[],COLUMN(PLAYERIDMAP[POS]),FALSE)</f>
        <v>2B</v>
      </c>
      <c r="F81" s="51">
        <f>VLOOKUP(MYRANKS_H[[#This Row],[PLAYERID]],PLAYERIDMAP[],COLUMN(PLAYERIDMAP[IDFANGRAPHS]),FALSE)</f>
        <v>9776</v>
      </c>
      <c r="G81" s="52">
        <f>IFERROR(VLOOKUP(MYRANKS_H[[#This Row],[IDFANGRAPHS]],STEAMER_H[],COLUMN(STEAMER_H[PA]),FALSE),0)</f>
        <v>611</v>
      </c>
      <c r="H81" s="52">
        <f>IFERROR(VLOOKUP(MYRANKS_H[[#This Row],[IDFANGRAPHS]],STEAMER_H[],COLUMN(STEAMER_H[AB]),FALSE),0)</f>
        <v>539</v>
      </c>
      <c r="I81" s="52">
        <f>IFERROR(VLOOKUP(MYRANKS_H[[#This Row],[IDFANGRAPHS]],STEAMER_H[],COLUMN(STEAMER_H[H]),FALSE),0)</f>
        <v>137</v>
      </c>
      <c r="J81" s="52">
        <f>IFERROR(VLOOKUP(MYRANKS_H[[#This Row],[IDFANGRAPHS]],STEAMER_H[],COLUMN(STEAMER_H[2B]),FALSE),0)</f>
        <v>29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72</v>
      </c>
      <c r="N81" s="52">
        <f>IFERROR(VLOOKUP(MYRANKS_H[[#This Row],[IDFANGRAPHS]],STEAMER_H[],COLUMN(STEAMER_H[RBI]),FALSE),0)</f>
        <v>62</v>
      </c>
      <c r="O81" s="52">
        <f>IFERROR(VLOOKUP(MYRANKS_H[[#This Row],[IDFANGRAPHS]],STEAMER_H[],COLUMN(STEAMER_H[BB]),FALSE),0)</f>
        <v>61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113</v>
      </c>
      <c r="R81" s="52">
        <f>IFERROR(VLOOKUP(MYRANKS_H[[#This Row],[IDFANGRAPHS]],STEAMER_H[],COLUMN(STEAMER_H[SB]),FALSE),0)</f>
        <v>20</v>
      </c>
      <c r="S81" s="54">
        <f>IFERROR(MYRANKS_H[[#This Row],[H]]/MYRANKS_H[[#This Row],[AB]],0)</f>
        <v>0.25417439703153988</v>
      </c>
      <c r="T81" s="54">
        <f>IFERROR((MYRANKS_H[[#This Row],[H]]+MYRANKS_H[[#This Row],[BB]]+MYRANKS_H[[#This Row],[HBP]])/(MYRANKS_H[[#This Row],[AB]]+MYRANKS_H[[#This Row],[BB]]+MYRANKS_H[[#This Row],[HBP]]),0)</f>
        <v>0.33443708609271522</v>
      </c>
      <c r="U81" s="54">
        <f>IFERROR((MYRANKS_H[[#This Row],[H]]+MYRANKS_H[[#This Row],[2B]]+2*MYRANKS_H[[#This Row],[3B]]+3*MYRANKS_H[[#This Row],[HR]])/MYRANKS_H[[#This Row],[AB]],0)</f>
        <v>0.38775510204081631</v>
      </c>
      <c r="V8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81" s="69">
        <f>VLOOKUP(MYRANKS_H[[#This Row],[POS]],REPLACEMENT_LEVEL[],2,FALSE)</f>
        <v>473</v>
      </c>
      <c r="X81" s="69">
        <f>MYRANKS_H[[#This Row],[PROJ PTS]]-MYRANKS_H[[#This Row],[REPL LEVEL]]</f>
        <v>130</v>
      </c>
    </row>
    <row r="82" spans="1:24" ht="15" customHeight="1" x14ac:dyDescent="0.25">
      <c r="A82" s="44" t="s">
        <v>15284</v>
      </c>
      <c r="B82" s="46" t="str">
        <f>VLOOKUP(MYRANKS_H[[#This Row],[PLAYERID]],PLAYERIDMAP[],COLUMN(PLAYERIDMAP[LASTNAME]),FALSE)</f>
        <v>Butler</v>
      </c>
      <c r="C82" s="51" t="str">
        <f>VLOOKUP(MYRANKS_H[[#This Row],[PLAYERID]],PLAYERIDMAP[],COLUMN(PLAYERIDMAP[FIRSTNAME]),FALSE)</f>
        <v>Billy</v>
      </c>
      <c r="D82" s="51" t="str">
        <f>VLOOKUP(MYRANKS_H[[#This Row],[PLAYERID]],PLAYERIDMAP[],COLUMN(PLAYERIDMAP[TEAM]),FALSE)</f>
        <v>OAK</v>
      </c>
      <c r="E82" s="51" t="str">
        <f>VLOOKUP(MYRANKS_H[[#This Row],[PLAYERID]],PLAYERIDMAP[],COLUMN(PLAYERIDMAP[POS]),FALSE)</f>
        <v>1B</v>
      </c>
      <c r="F82" s="51">
        <f>VLOOKUP(MYRANKS_H[[#This Row],[PLAYERID]],PLAYERIDMAP[],COLUMN(PLAYERIDMAP[IDFANGRAPHS]),FALSE)</f>
        <v>7399</v>
      </c>
      <c r="G82" s="52">
        <f>IFERROR(VLOOKUP(MYRANKS_H[[#This Row],[IDFANGRAPHS]],STEAMER_H[],COLUMN(STEAMER_H[PA]),FALSE),0)</f>
        <v>596</v>
      </c>
      <c r="H82" s="52">
        <f>IFERROR(VLOOKUP(MYRANKS_H[[#This Row],[IDFANGRAPHS]],STEAMER_H[],COLUMN(STEAMER_H[AB]),FALSE),0)</f>
        <v>531</v>
      </c>
      <c r="I82" s="52">
        <f>IFERROR(VLOOKUP(MYRANKS_H[[#This Row],[IDFANGRAPHS]],STEAMER_H[],COLUMN(STEAMER_H[H]),FALSE),0)</f>
        <v>146</v>
      </c>
      <c r="J82" s="52">
        <f>IFERROR(VLOOKUP(MYRANKS_H[[#This Row],[IDFANGRAPHS]],STEAMER_H[],COLUMN(STEAMER_H[2B]),FALSE),0)</f>
        <v>30</v>
      </c>
      <c r="K82" s="52">
        <f>IFERROR(VLOOKUP(MYRANKS_H[[#This Row],[IDFANGRAPHS]],STEAMER_H[],COLUMN(STEAMER_H[3B]),FALSE),0)</f>
        <v>1</v>
      </c>
      <c r="L82" s="52">
        <f>IFERROR(VLOOKUP(MYRANKS_H[[#This Row],[IDFANGRAPHS]],STEAMER_H[],COLUMN(STEAMER_H[HR]),FALSE),0)</f>
        <v>15</v>
      </c>
      <c r="M82" s="52">
        <f>IFERROR(VLOOKUP(MYRANKS_H[[#This Row],[IDFANGRAPHS]],STEAMER_H[],COLUMN(STEAMER_H[R]),FALSE),0)</f>
        <v>68</v>
      </c>
      <c r="N82" s="52">
        <f>IFERROR(VLOOKUP(MYRANKS_H[[#This Row],[IDFANGRAPHS]],STEAMER_H[],COLUMN(STEAMER_H[RBI]),FALSE),0)</f>
        <v>71</v>
      </c>
      <c r="O82" s="52">
        <f>IFERROR(VLOOKUP(MYRANKS_H[[#This Row],[IDFANGRAPHS]],STEAMER_H[],COLUMN(STEAMER_H[BB]),FALSE),0)</f>
        <v>55</v>
      </c>
      <c r="P82" s="52">
        <f>IFERROR(VLOOKUP(MYRANKS_H[[#This Row],[IDFANGRAPHS]],STEAMER_H[],COLUMN(STEAMER_H[HBP]),FALSE),0)</f>
        <v>5</v>
      </c>
      <c r="Q82" s="52">
        <f>IFERROR(VLOOKUP(MYRANKS_H[[#This Row],[IDFANGRAPHS]],STEAMER_H[],COLUMN(STEAMER_H[SO]),FALSE),0)</f>
        <v>97</v>
      </c>
      <c r="R82" s="52">
        <f>IFERROR(VLOOKUP(MYRANKS_H[[#This Row],[IDFANGRAPHS]],STEAMER_H[],COLUMN(STEAMER_H[SB]),FALSE),0)</f>
        <v>1</v>
      </c>
      <c r="S82" s="54">
        <f>IFERROR(MYRANKS_H[[#This Row],[H]]/MYRANKS_H[[#This Row],[AB]],0)</f>
        <v>0.27495291902071561</v>
      </c>
      <c r="T82" s="54">
        <f>IFERROR((MYRANKS_H[[#This Row],[H]]+MYRANKS_H[[#This Row],[BB]]+MYRANKS_H[[#This Row],[HBP]])/(MYRANKS_H[[#This Row],[AB]]+MYRANKS_H[[#This Row],[BB]]+MYRANKS_H[[#This Row],[HBP]]),0)</f>
        <v>0.34856175972927245</v>
      </c>
      <c r="U82" s="54">
        <f>IFERROR((MYRANKS_H[[#This Row],[H]]+MYRANKS_H[[#This Row],[2B]]+2*MYRANKS_H[[#This Row],[3B]]+3*MYRANKS_H[[#This Row],[HR]])/MYRANKS_H[[#This Row],[AB]],0)</f>
        <v>0.4199623352165725</v>
      </c>
      <c r="V8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82" s="69">
        <f>VLOOKUP(MYRANKS_H[[#This Row],[POS]],REPLACEMENT_LEVEL[],2,FALSE)</f>
        <v>467</v>
      </c>
      <c r="X82" s="69">
        <f>MYRANKS_H[[#This Row],[PROJ PTS]]-MYRANKS_H[[#This Row],[REPL LEVEL]]</f>
        <v>130</v>
      </c>
    </row>
    <row r="83" spans="1:24" ht="15" customHeight="1" x14ac:dyDescent="0.25">
      <c r="A83" s="44" t="s">
        <v>19011</v>
      </c>
      <c r="B83" s="46" t="str">
        <f>VLOOKUP(MYRANKS_H[[#This Row],[PLAYERID]],PLAYERIDMAP[],COLUMN(PLAYERIDMAP[LASTNAME]),FALSE)</f>
        <v>Ramos</v>
      </c>
      <c r="C83" s="51" t="str">
        <f>VLOOKUP(MYRANKS_H[[#This Row],[PLAYERID]],PLAYERIDMAP[],COLUMN(PLAYERIDMAP[FIRSTNAME]),FALSE)</f>
        <v>Wilson</v>
      </c>
      <c r="D83" s="51" t="str">
        <f>VLOOKUP(MYRANKS_H[[#This Row],[PLAYERID]],PLAYERIDMAP[],COLUMN(PLAYERIDMAP[TEAM]),FALSE)</f>
        <v>WAS</v>
      </c>
      <c r="E83" s="51" t="str">
        <f>VLOOKUP(MYRANKS_H[[#This Row],[PLAYERID]],PLAYERIDMAP[],COLUMN(PLAYERIDMAP[POS]),FALSE)</f>
        <v>C</v>
      </c>
      <c r="F83" s="51">
        <f>VLOOKUP(MYRANKS_H[[#This Row],[PLAYERID]],PLAYERIDMAP[],COLUMN(PLAYERIDMAP[IDFANGRAPHS]),FALSE)</f>
        <v>1433</v>
      </c>
      <c r="G83" s="52">
        <f>IFERROR(VLOOKUP(MYRANKS_H[[#This Row],[IDFANGRAPHS]],STEAMER_H[],COLUMN(STEAMER_H[PA]),FALSE),0)</f>
        <v>428</v>
      </c>
      <c r="H83" s="52">
        <f>IFERROR(VLOOKUP(MYRANKS_H[[#This Row],[IDFANGRAPHS]],STEAMER_H[],COLUMN(STEAMER_H[AB]),FALSE),0)</f>
        <v>394</v>
      </c>
      <c r="I83" s="52">
        <f>IFERROR(VLOOKUP(MYRANKS_H[[#This Row],[IDFANGRAPHS]],STEAMER_H[],COLUMN(STEAMER_H[H]),FALSE),0)</f>
        <v>106</v>
      </c>
      <c r="J83" s="52">
        <f>IFERROR(VLOOKUP(MYRANKS_H[[#This Row],[IDFANGRAPHS]],STEAMER_H[],COLUMN(STEAMER_H[2B]),FALSE),0)</f>
        <v>18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15</v>
      </c>
      <c r="M83" s="52">
        <f>IFERROR(VLOOKUP(MYRANKS_H[[#This Row],[IDFANGRAPHS]],STEAMER_H[],COLUMN(STEAMER_H[R]),FALSE),0)</f>
        <v>46</v>
      </c>
      <c r="N83" s="52">
        <f>IFERROR(VLOOKUP(MYRANKS_H[[#This Row],[IDFANGRAPHS]],STEAMER_H[],COLUMN(STEAMER_H[RBI]),FALSE),0)</f>
        <v>55</v>
      </c>
      <c r="O83" s="52">
        <f>IFERROR(VLOOKUP(MYRANKS_H[[#This Row],[IDFANGRAPHS]],STEAMER_H[],COLUMN(STEAMER_H[BB]),FALSE),0)</f>
        <v>27</v>
      </c>
      <c r="P83" s="52">
        <f>IFERROR(VLOOKUP(MYRANKS_H[[#This Row],[IDFANGRAPHS]],STEAMER_H[],COLUMN(STEAMER_H[HBP]),FALSE),0)</f>
        <v>2</v>
      </c>
      <c r="Q83" s="52">
        <f>IFERROR(VLOOKUP(MYRANKS_H[[#This Row],[IDFANGRAPHS]],STEAMER_H[],COLUMN(STEAMER_H[SO]),FALSE),0)</f>
        <v>63</v>
      </c>
      <c r="R83" s="52">
        <f>IFERROR(VLOOKUP(MYRANKS_H[[#This Row],[IDFANGRAPHS]],STEAMER_H[],COLUMN(STEAMER_H[SB]),FALSE),0)</f>
        <v>1</v>
      </c>
      <c r="S83" s="54">
        <f>IFERROR(MYRANKS_H[[#This Row],[H]]/MYRANKS_H[[#This Row],[AB]],0)</f>
        <v>0.26903553299492383</v>
      </c>
      <c r="T83" s="54">
        <f>IFERROR((MYRANKS_H[[#This Row],[H]]+MYRANKS_H[[#This Row],[BB]]+MYRANKS_H[[#This Row],[HBP]])/(MYRANKS_H[[#This Row],[AB]]+MYRANKS_H[[#This Row],[BB]]+MYRANKS_H[[#This Row],[HBP]]),0)</f>
        <v>0.31914893617021278</v>
      </c>
      <c r="U83" s="54">
        <f>IFERROR((MYRANKS_H[[#This Row],[H]]+MYRANKS_H[[#This Row],[2B]]+2*MYRANKS_H[[#This Row],[3B]]+3*MYRANKS_H[[#This Row],[HR]])/MYRANKS_H[[#This Row],[AB]],0)</f>
        <v>0.43401015228426398</v>
      </c>
      <c r="V8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  <c r="W83" s="69">
        <f>VLOOKUP(MYRANKS_H[[#This Row],[POS]],REPLACEMENT_LEVEL[],2,FALSE)</f>
        <v>284</v>
      </c>
      <c r="X83" s="69">
        <f>MYRANKS_H[[#This Row],[PROJ PTS]]-MYRANKS_H[[#This Row],[REPL LEVEL]]</f>
        <v>130</v>
      </c>
    </row>
    <row r="84" spans="1:24" ht="15" customHeight="1" x14ac:dyDescent="0.25">
      <c r="A84" s="44" t="s">
        <v>16478</v>
      </c>
      <c r="B84" s="46" t="str">
        <f>VLOOKUP(MYRANKS_H[[#This Row],[PLAYERID]],PLAYERIDMAP[],COLUMN(PLAYERIDMAP[LASTNAME]),FALSE)</f>
        <v>Gardner</v>
      </c>
      <c r="C84" s="51" t="str">
        <f>VLOOKUP(MYRANKS_H[[#This Row],[PLAYERID]],PLAYERIDMAP[],COLUMN(PLAYERIDMAP[FIRSTNAME]),FALSE)</f>
        <v>Brett</v>
      </c>
      <c r="D84" s="51" t="str">
        <f>VLOOKUP(MYRANKS_H[[#This Row],[PLAYERID]],PLAYERIDMAP[],COLUMN(PLAYERIDMAP[TEAM]),FALSE)</f>
        <v>NYY</v>
      </c>
      <c r="E84" s="51" t="str">
        <f>VLOOKUP(MYRANKS_H[[#This Row],[PLAYERID]],PLAYERIDMAP[],COLUMN(PLAYERIDMAP[POS]),FALSE)</f>
        <v>OF</v>
      </c>
      <c r="F84" s="51">
        <f>VLOOKUP(MYRANKS_H[[#This Row],[PLAYERID]],PLAYERIDMAP[],COLUMN(PLAYERIDMAP[IDFANGRAPHS]),FALSE)</f>
        <v>9927</v>
      </c>
      <c r="G84" s="52">
        <f>IFERROR(VLOOKUP(MYRANKS_H[[#This Row],[IDFANGRAPHS]],STEAMER_H[],COLUMN(STEAMER_H[PA]),FALSE),0)</f>
        <v>660</v>
      </c>
      <c r="H84" s="52">
        <f>IFERROR(VLOOKUP(MYRANKS_H[[#This Row],[IDFANGRAPHS]],STEAMER_H[],COLUMN(STEAMER_H[AB]),FALSE),0)</f>
        <v>585</v>
      </c>
      <c r="I84" s="52">
        <f>IFERROR(VLOOKUP(MYRANKS_H[[#This Row],[IDFANGRAPHS]],STEAMER_H[],COLUMN(STEAMER_H[H]),FALSE),0)</f>
        <v>149</v>
      </c>
      <c r="J84" s="52">
        <f>IFERROR(VLOOKUP(MYRANKS_H[[#This Row],[IDFANGRAPHS]],STEAMER_H[],COLUMN(STEAMER_H[2B]),FALSE),0)</f>
        <v>28</v>
      </c>
      <c r="K84" s="52">
        <f>IFERROR(VLOOKUP(MYRANKS_H[[#This Row],[IDFANGRAPHS]],STEAMER_H[],COLUMN(STEAMER_H[3B]),FALSE),0)</f>
        <v>6</v>
      </c>
      <c r="L84" s="52">
        <f>IFERROR(VLOOKUP(MYRANKS_H[[#This Row],[IDFANGRAPHS]],STEAMER_H[],COLUMN(STEAMER_H[HR]),FALSE),0)</f>
        <v>12</v>
      </c>
      <c r="M84" s="52">
        <f>IFERROR(VLOOKUP(MYRANKS_H[[#This Row],[IDFANGRAPHS]],STEAMER_H[],COLUMN(STEAMER_H[R]),FALSE),0)</f>
        <v>81</v>
      </c>
      <c r="N84" s="52">
        <f>IFERROR(VLOOKUP(MYRANKS_H[[#This Row],[IDFANGRAPHS]],STEAMER_H[],COLUMN(STEAMER_H[RBI]),FALSE),0)</f>
        <v>58</v>
      </c>
      <c r="O84" s="52">
        <f>IFERROR(VLOOKUP(MYRANKS_H[[#This Row],[IDFANGRAPHS]],STEAMER_H[],COLUMN(STEAMER_H[BB]),FALSE),0)</f>
        <v>60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141</v>
      </c>
      <c r="R84" s="52">
        <f>IFERROR(VLOOKUP(MYRANKS_H[[#This Row],[IDFANGRAPHS]],STEAMER_H[],COLUMN(STEAMER_H[SB]),FALSE),0)</f>
        <v>21</v>
      </c>
      <c r="S84" s="54">
        <f>IFERROR(MYRANKS_H[[#This Row],[H]]/MYRANKS_H[[#This Row],[AB]],0)</f>
        <v>0.25470085470085468</v>
      </c>
      <c r="T84" s="54">
        <f>IFERROR((MYRANKS_H[[#This Row],[H]]+MYRANKS_H[[#This Row],[BB]]+MYRANKS_H[[#This Row],[HBP]])/(MYRANKS_H[[#This Row],[AB]]+MYRANKS_H[[#This Row],[BB]]+MYRANKS_H[[#This Row],[HBP]]),0)</f>
        <v>0.33128834355828218</v>
      </c>
      <c r="U84" s="54">
        <f>IFERROR((MYRANKS_H[[#This Row],[H]]+MYRANKS_H[[#This Row],[2B]]+2*MYRANKS_H[[#This Row],[3B]]+3*MYRANKS_H[[#This Row],[HR]])/MYRANKS_H[[#This Row],[AB]],0)</f>
        <v>0.38461538461538464</v>
      </c>
      <c r="V8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84" s="69">
        <f>VLOOKUP(MYRANKS_H[[#This Row],[POS]],REPLACEMENT_LEVEL[],2,FALSE)</f>
        <v>496</v>
      </c>
      <c r="X84" s="69">
        <f>MYRANKS_H[[#This Row],[PROJ PTS]]-MYRANKS_H[[#This Row],[REPL LEVEL]]</f>
        <v>129</v>
      </c>
    </row>
    <row r="85" spans="1:24" ht="15" customHeight="1" x14ac:dyDescent="0.25">
      <c r="A85" s="44" t="s">
        <v>19664</v>
      </c>
      <c r="B85" s="46" t="str">
        <f>VLOOKUP(MYRANKS_H[[#This Row],[PLAYERID]],PLAYERIDMAP[],COLUMN(PLAYERIDMAP[LASTNAME]),FALSE)</f>
        <v>Span</v>
      </c>
      <c r="C85" s="51" t="str">
        <f>VLOOKUP(MYRANKS_H[[#This Row],[PLAYERID]],PLAYERIDMAP[],COLUMN(PLAYERIDMAP[FIRSTNAME]),FALSE)</f>
        <v>Denard</v>
      </c>
      <c r="D85" s="51" t="str">
        <f>VLOOKUP(MYRANKS_H[[#This Row],[PLAYERID]],PLAYERIDMAP[],COLUMN(PLAYERIDMAP[TEAM]),FALSE)</f>
        <v>WAS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8347</v>
      </c>
      <c r="G85" s="52">
        <f>IFERROR(VLOOKUP(MYRANKS_H[[#This Row],[IDFANGRAPHS]],STEAMER_H[],COLUMN(STEAMER_H[PA]),FALSE),0)</f>
        <v>639</v>
      </c>
      <c r="H85" s="52">
        <f>IFERROR(VLOOKUP(MYRANKS_H[[#This Row],[IDFANGRAPHS]],STEAMER_H[],COLUMN(STEAMER_H[AB]),FALSE),0)</f>
        <v>579</v>
      </c>
      <c r="I85" s="52">
        <f>IFERROR(VLOOKUP(MYRANKS_H[[#This Row],[IDFANGRAPHS]],STEAMER_H[],COLUMN(STEAMER_H[H]),FALSE),0)</f>
        <v>163</v>
      </c>
      <c r="J85" s="52">
        <f>IFERROR(VLOOKUP(MYRANKS_H[[#This Row],[IDFANGRAPHS]],STEAMER_H[],COLUMN(STEAMER_H[2B]),FALSE),0)</f>
        <v>33</v>
      </c>
      <c r="K85" s="52">
        <f>IFERROR(VLOOKUP(MYRANKS_H[[#This Row],[IDFANGRAPHS]],STEAMER_H[],COLUMN(STEAMER_H[3B]),FALSE),0)</f>
        <v>6</v>
      </c>
      <c r="L85" s="52">
        <f>IFERROR(VLOOKUP(MYRANKS_H[[#This Row],[IDFANGRAPHS]],STEAMER_H[],COLUMN(STEAMER_H[HR]),FALSE),0)</f>
        <v>5</v>
      </c>
      <c r="M85" s="52">
        <f>IFERROR(VLOOKUP(MYRANKS_H[[#This Row],[IDFANGRAPHS]],STEAMER_H[],COLUMN(STEAMER_H[R]),FALSE),0)</f>
        <v>79</v>
      </c>
      <c r="N85" s="52">
        <f>IFERROR(VLOOKUP(MYRANKS_H[[#This Row],[IDFANGRAPHS]],STEAMER_H[],COLUMN(STEAMER_H[RBI]),FALSE),0)</f>
        <v>47</v>
      </c>
      <c r="O85" s="52">
        <f>IFERROR(VLOOKUP(MYRANKS_H[[#This Row],[IDFANGRAPHS]],STEAMER_H[],COLUMN(STEAMER_H[BB]),FALSE),0)</f>
        <v>48</v>
      </c>
      <c r="P85" s="52">
        <f>IFERROR(VLOOKUP(MYRANKS_H[[#This Row],[IDFANGRAPHS]],STEAMER_H[],COLUMN(STEAMER_H[HBP]),FALSE),0)</f>
        <v>3</v>
      </c>
      <c r="Q85" s="52">
        <f>IFERROR(VLOOKUP(MYRANKS_H[[#This Row],[IDFANGRAPHS]],STEAMER_H[],COLUMN(STEAMER_H[SO]),FALSE),0)</f>
        <v>71</v>
      </c>
      <c r="R85" s="52">
        <f>IFERROR(VLOOKUP(MYRANKS_H[[#This Row],[IDFANGRAPHS]],STEAMER_H[],COLUMN(STEAMER_H[SB]),FALSE),0)</f>
        <v>23</v>
      </c>
      <c r="S85" s="54">
        <f>IFERROR(MYRANKS_H[[#This Row],[H]]/MYRANKS_H[[#This Row],[AB]],0)</f>
        <v>0.28151986183074268</v>
      </c>
      <c r="T85" s="54">
        <f>IFERROR((MYRANKS_H[[#This Row],[H]]+MYRANKS_H[[#This Row],[BB]]+MYRANKS_H[[#This Row],[HBP]])/(MYRANKS_H[[#This Row],[AB]]+MYRANKS_H[[#This Row],[BB]]+MYRANKS_H[[#This Row],[HBP]]),0)</f>
        <v>0.3396825396825397</v>
      </c>
      <c r="U85" s="54">
        <f>IFERROR((MYRANKS_H[[#This Row],[H]]+MYRANKS_H[[#This Row],[2B]]+2*MYRANKS_H[[#This Row],[3B]]+3*MYRANKS_H[[#This Row],[HR]])/MYRANKS_H[[#This Row],[AB]],0)</f>
        <v>0.38514680483592401</v>
      </c>
      <c r="V8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5" s="69">
        <f>VLOOKUP(MYRANKS_H[[#This Row],[POS]],REPLACEMENT_LEVEL[],2,FALSE)</f>
        <v>496</v>
      </c>
      <c r="X85" s="69">
        <f>MYRANKS_H[[#This Row],[PROJ PTS]]-MYRANKS_H[[#This Row],[REPL LEVEL]]</f>
        <v>127</v>
      </c>
    </row>
    <row r="86" spans="1:24" ht="15" customHeight="1" x14ac:dyDescent="0.25">
      <c r="A86" s="44" t="s">
        <v>20344</v>
      </c>
      <c r="B86" s="46" t="str">
        <f>VLOOKUP(MYRANKS_H[[#This Row],[PLAYERID]],PLAYERIDMAP[],COLUMN(PLAYERIDMAP[LASTNAME]),FALSE)</f>
        <v>Wright</v>
      </c>
      <c r="C86" s="51" t="str">
        <f>VLOOKUP(MYRANKS_H[[#This Row],[PLAYERID]],PLAYERIDMAP[],COLUMN(PLAYERIDMAP[FIRSTNAME]),FALSE)</f>
        <v>David</v>
      </c>
      <c r="D86" s="51" t="str">
        <f>VLOOKUP(MYRANKS_H[[#This Row],[PLAYERID]],PLAYERIDMAP[],COLUMN(PLAYERIDMAP[TEAM]),FALSE)</f>
        <v>NYM</v>
      </c>
      <c r="E86" s="51" t="str">
        <f>VLOOKUP(MYRANKS_H[[#This Row],[PLAYERID]],PLAYERIDMAP[],COLUMN(PLAYERIDMAP[POS]),FALSE)</f>
        <v>3B</v>
      </c>
      <c r="F86" s="51">
        <f>VLOOKUP(MYRANKS_H[[#This Row],[PLAYERID]],PLAYERIDMAP[],COLUMN(PLAYERIDMAP[IDFANGRAPHS]),FALSE)</f>
        <v>3787</v>
      </c>
      <c r="G86" s="52">
        <f>IFERROR(VLOOKUP(MYRANKS_H[[#This Row],[IDFANGRAPHS]],STEAMER_H[],COLUMN(STEAMER_H[PA]),FALSE),0)</f>
        <v>576</v>
      </c>
      <c r="H86" s="52">
        <f>IFERROR(VLOOKUP(MYRANKS_H[[#This Row],[IDFANGRAPHS]],STEAMER_H[],COLUMN(STEAMER_H[AB]),FALSE),0)</f>
        <v>512</v>
      </c>
      <c r="I86" s="52">
        <f>IFERROR(VLOOKUP(MYRANKS_H[[#This Row],[IDFANGRAPHS]],STEAMER_H[],COLUMN(STEAMER_H[H]),FALSE),0)</f>
        <v>141</v>
      </c>
      <c r="J86" s="52">
        <f>IFERROR(VLOOKUP(MYRANKS_H[[#This Row],[IDFANGRAPHS]],STEAMER_H[],COLUMN(STEAMER_H[2B]),FALSE),0)</f>
        <v>29</v>
      </c>
      <c r="K86" s="52">
        <f>IFERROR(VLOOKUP(MYRANKS_H[[#This Row],[IDFANGRAPHS]],STEAMER_H[],COLUMN(STEAMER_H[3B]),FALSE),0)</f>
        <v>2</v>
      </c>
      <c r="L86" s="52">
        <f>IFERROR(VLOOKUP(MYRANKS_H[[#This Row],[IDFANGRAPHS]],STEAMER_H[],COLUMN(STEAMER_H[HR]),FALSE),0)</f>
        <v>16</v>
      </c>
      <c r="M86" s="52">
        <f>IFERROR(VLOOKUP(MYRANKS_H[[#This Row],[IDFANGRAPHS]],STEAMER_H[],COLUMN(STEAMER_H[R]),FALSE),0)</f>
        <v>67</v>
      </c>
      <c r="N86" s="52">
        <f>IFERROR(VLOOKUP(MYRANKS_H[[#This Row],[IDFANGRAPHS]],STEAMER_H[],COLUMN(STEAMER_H[RBI]),FALSE),0)</f>
        <v>66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104</v>
      </c>
      <c r="R86" s="52">
        <f>IFERROR(VLOOKUP(MYRANKS_H[[#This Row],[IDFANGRAPHS]],STEAMER_H[],COLUMN(STEAMER_H[SB]),FALSE),0)</f>
        <v>9</v>
      </c>
      <c r="S86" s="54">
        <f>IFERROR(MYRANKS_H[[#This Row],[H]]/MYRANKS_H[[#This Row],[AB]],0)</f>
        <v>0.275390625</v>
      </c>
      <c r="T86" s="54">
        <f>IFERROR((MYRANKS_H[[#This Row],[H]]+MYRANKS_H[[#This Row],[BB]]+MYRANKS_H[[#This Row],[HBP]])/(MYRANKS_H[[#This Row],[AB]]+MYRANKS_H[[#This Row],[BB]]+MYRANKS_H[[#This Row],[HBP]]),0)</f>
        <v>0.35139860139860141</v>
      </c>
      <c r="U86" s="54">
        <f>IFERROR((MYRANKS_H[[#This Row],[H]]+MYRANKS_H[[#This Row],[2B]]+2*MYRANKS_H[[#This Row],[3B]]+3*MYRANKS_H[[#This Row],[HR]])/MYRANKS_H[[#This Row],[AB]],0)</f>
        <v>0.43359375</v>
      </c>
      <c r="V8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  <c r="W86" s="69">
        <f>VLOOKUP(MYRANKS_H[[#This Row],[POS]],REPLACEMENT_LEVEL[],2,FALSE)</f>
        <v>501</v>
      </c>
      <c r="X86" s="69">
        <f>MYRANKS_H[[#This Row],[PROJ PTS]]-MYRANKS_H[[#This Row],[REPL LEVEL]]</f>
        <v>125</v>
      </c>
    </row>
    <row r="87" spans="1:24" ht="15" customHeight="1" x14ac:dyDescent="0.25">
      <c r="A87" s="44" t="s">
        <v>15949</v>
      </c>
      <c r="B87" s="46" t="str">
        <f>VLOOKUP(MYRANKS_H[[#This Row],[PLAYERID]],PLAYERIDMAP[],COLUMN(PLAYERIDMAP[LASTNAME]),FALSE)</f>
        <v>Desmond</v>
      </c>
      <c r="C87" s="51" t="str">
        <f>VLOOKUP(MYRANKS_H[[#This Row],[PLAYERID]],PLAYERIDMAP[],COLUMN(PLAYERIDMAP[FIRSTNAME]),FALSE)</f>
        <v>Ian</v>
      </c>
      <c r="D87" s="51" t="str">
        <f>VLOOKUP(MYRANKS_H[[#This Row],[PLAYERID]],PLAYERIDMAP[],COLUMN(PLAYERIDMAP[TEAM]),FALSE)</f>
        <v>WAS</v>
      </c>
      <c r="E87" s="51" t="str">
        <f>VLOOKUP(MYRANKS_H[[#This Row],[PLAYERID]],PLAYERIDMAP[],COLUMN(PLAYERIDMAP[POS]),FALSE)</f>
        <v>SS</v>
      </c>
      <c r="F87" s="51">
        <f>VLOOKUP(MYRANKS_H[[#This Row],[PLAYERID]],PLAYERIDMAP[],COLUMN(PLAYERIDMAP[IDFANGRAPHS]),FALSE)</f>
        <v>6885</v>
      </c>
      <c r="G87" s="52">
        <f>IFERROR(VLOOKUP(MYRANKS_H[[#This Row],[IDFANGRAPHS]],STEAMER_H[],COLUMN(STEAMER_H[PA]),FALSE),0)</f>
        <v>618</v>
      </c>
      <c r="H87" s="52">
        <f>IFERROR(VLOOKUP(MYRANKS_H[[#This Row],[IDFANGRAPHS]],STEAMER_H[],COLUMN(STEAMER_H[AB]),FALSE),0)</f>
        <v>564</v>
      </c>
      <c r="I87" s="52">
        <f>IFERROR(VLOOKUP(MYRANKS_H[[#This Row],[IDFANGRAPHS]],STEAMER_H[],COLUMN(STEAMER_H[H]),FALSE),0)</f>
        <v>146</v>
      </c>
      <c r="J87" s="52">
        <f>IFERROR(VLOOKUP(MYRANKS_H[[#This Row],[IDFANGRAPHS]],STEAMER_H[],COLUMN(STEAMER_H[2B]),FALSE),0)</f>
        <v>29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18</v>
      </c>
      <c r="M87" s="52">
        <f>IFERROR(VLOOKUP(MYRANKS_H[[#This Row],[IDFANGRAPHS]],STEAMER_H[],COLUMN(STEAMER_H[R]),FALSE),0)</f>
        <v>68</v>
      </c>
      <c r="N87" s="52">
        <f>IFERROR(VLOOKUP(MYRANKS_H[[#This Row],[IDFANGRAPHS]],STEAMER_H[],COLUMN(STEAMER_H[RBI]),FALSE),0)</f>
        <v>72</v>
      </c>
      <c r="O87" s="52">
        <f>IFERROR(VLOOKUP(MYRANKS_H[[#This Row],[IDFANGRAPHS]],STEAMER_H[],COLUMN(STEAMER_H[BB]),FALSE),0)</f>
        <v>42</v>
      </c>
      <c r="P87" s="52">
        <f>IFERROR(VLOOKUP(MYRANKS_H[[#This Row],[IDFANGRAPHS]],STEAMER_H[],COLUMN(STEAMER_H[HBP]),FALSE),0)</f>
        <v>5</v>
      </c>
      <c r="Q87" s="52">
        <f>IFERROR(VLOOKUP(MYRANKS_H[[#This Row],[IDFANGRAPHS]],STEAMER_H[],COLUMN(STEAMER_H[SO]),FALSE),0)</f>
        <v>154</v>
      </c>
      <c r="R87" s="52">
        <f>IFERROR(VLOOKUP(MYRANKS_H[[#This Row],[IDFANGRAPHS]],STEAMER_H[],COLUMN(STEAMER_H[SB]),FALSE),0)</f>
        <v>18</v>
      </c>
      <c r="S87" s="54">
        <f>IFERROR(MYRANKS_H[[#This Row],[H]]/MYRANKS_H[[#This Row],[AB]],0)</f>
        <v>0.25886524822695034</v>
      </c>
      <c r="T87" s="54">
        <f>IFERROR((MYRANKS_H[[#This Row],[H]]+MYRANKS_H[[#This Row],[BB]]+MYRANKS_H[[#This Row],[HBP]])/(MYRANKS_H[[#This Row],[AB]]+MYRANKS_H[[#This Row],[BB]]+MYRANKS_H[[#This Row],[HBP]]),0)</f>
        <v>0.3158756137479542</v>
      </c>
      <c r="U87" s="54">
        <f>IFERROR((MYRANKS_H[[#This Row],[H]]+MYRANKS_H[[#This Row],[2B]]+2*MYRANKS_H[[#This Row],[3B]]+3*MYRANKS_H[[#This Row],[HR]])/MYRANKS_H[[#This Row],[AB]],0)</f>
        <v>0.41312056737588654</v>
      </c>
      <c r="V8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  <c r="W87" s="69">
        <f>VLOOKUP(MYRANKS_H[[#This Row],[POS]],REPLACEMENT_LEVEL[],2,FALSE)</f>
        <v>480</v>
      </c>
      <c r="X87" s="69">
        <f>MYRANKS_H[[#This Row],[PROJ PTS]]-MYRANKS_H[[#This Row],[REPL LEVEL]]</f>
        <v>125</v>
      </c>
    </row>
    <row r="88" spans="1:24" ht="15" customHeight="1" x14ac:dyDescent="0.25">
      <c r="A88" s="44" t="s">
        <v>20413</v>
      </c>
      <c r="B88" s="46" t="str">
        <f>VLOOKUP(MYRANKS_H[[#This Row],[PLAYERID]],PLAYERIDMAP[],COLUMN(PLAYERIDMAP[LASTNAME]),FALSE)</f>
        <v>Zimmerman</v>
      </c>
      <c r="C88" s="51" t="str">
        <f>VLOOKUP(MYRANKS_H[[#This Row],[PLAYERID]],PLAYERIDMAP[],COLUMN(PLAYERIDMAP[FIRSTNAME]),FALSE)</f>
        <v>Ryan</v>
      </c>
      <c r="D88" s="51" t="str">
        <f>VLOOKUP(MYRANKS_H[[#This Row],[PLAYERID]],PLAYERIDMAP[],COLUMN(PLAYERIDMAP[TEAM]),FALSE)</f>
        <v>WAS</v>
      </c>
      <c r="E88" s="51" t="str">
        <f>VLOOKUP(MYRANKS_H[[#This Row],[PLAYERID]],PLAYERIDMAP[],COLUMN(PLAYERIDMAP[POS]),FALSE)</f>
        <v>3B</v>
      </c>
      <c r="F88" s="51">
        <f>VLOOKUP(MYRANKS_H[[#This Row],[PLAYERID]],PLAYERIDMAP[],COLUMN(PLAYERIDMAP[IDFANGRAPHS]),FALSE)</f>
        <v>4220</v>
      </c>
      <c r="G88" s="52">
        <f>IFERROR(VLOOKUP(MYRANKS_H[[#This Row],[IDFANGRAPHS]],STEAMER_H[],COLUMN(STEAMER_H[PA]),FALSE),0)</f>
        <v>568</v>
      </c>
      <c r="H88" s="52">
        <f>IFERROR(VLOOKUP(MYRANKS_H[[#This Row],[IDFANGRAPHS]],STEAMER_H[],COLUMN(STEAMER_H[AB]),FALSE),0)</f>
        <v>507</v>
      </c>
      <c r="I88" s="52">
        <f>IFERROR(VLOOKUP(MYRANKS_H[[#This Row],[IDFANGRAPHS]],STEAMER_H[],COLUMN(STEAMER_H[H]),FALSE),0)</f>
        <v>140</v>
      </c>
      <c r="J88" s="52">
        <f>IFERROR(VLOOKUP(MYRANKS_H[[#This Row],[IDFANGRAPHS]],STEAMER_H[],COLUMN(STEAMER_H[2B]),FALSE),0)</f>
        <v>28</v>
      </c>
      <c r="K88" s="52">
        <f>IFERROR(VLOOKUP(MYRANKS_H[[#This Row],[IDFANGRAPHS]],STEAMER_H[],COLUMN(STEAMER_H[3B]),FALSE),0)</f>
        <v>2</v>
      </c>
      <c r="L88" s="52">
        <f>IFERROR(VLOOKUP(MYRANKS_H[[#This Row],[IDFANGRAPHS]],STEAMER_H[],COLUMN(STEAMER_H[HR]),FALSE),0)</f>
        <v>19</v>
      </c>
      <c r="M88" s="52">
        <f>IFERROR(VLOOKUP(MYRANKS_H[[#This Row],[IDFANGRAPHS]],STEAMER_H[],COLUMN(STEAMER_H[R]),FALSE),0)</f>
        <v>69</v>
      </c>
      <c r="N88" s="52">
        <f>IFERROR(VLOOKUP(MYRANKS_H[[#This Row],[IDFANGRAPHS]],STEAMER_H[],COLUMN(STEAMER_H[RBI]),FALSE),0)</f>
        <v>71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3</v>
      </c>
      <c r="Q88" s="52">
        <f>IFERROR(VLOOKUP(MYRANKS_H[[#This Row],[IDFANGRAPHS]],STEAMER_H[],COLUMN(STEAMER_H[SO]),FALSE),0)</f>
        <v>105</v>
      </c>
      <c r="R88" s="52">
        <f>IFERROR(VLOOKUP(MYRANKS_H[[#This Row],[IDFANGRAPHS]],STEAMER_H[],COLUMN(STEAMER_H[SB]),FALSE),0)</f>
        <v>3</v>
      </c>
      <c r="S88" s="54">
        <f>IFERROR(MYRANKS_H[[#This Row],[H]]/MYRANKS_H[[#This Row],[AB]],0)</f>
        <v>0.27613412228796846</v>
      </c>
      <c r="T88" s="54">
        <f>IFERROR((MYRANKS_H[[#This Row],[H]]+MYRANKS_H[[#This Row],[BB]]+MYRANKS_H[[#This Row],[HBP]])/(MYRANKS_H[[#This Row],[AB]]+MYRANKS_H[[#This Row],[BB]]+MYRANKS_H[[#This Row],[HBP]]),0)</f>
        <v>0.34697508896797152</v>
      </c>
      <c r="U88" s="54">
        <f>IFERROR((MYRANKS_H[[#This Row],[H]]+MYRANKS_H[[#This Row],[2B]]+2*MYRANKS_H[[#This Row],[3B]]+3*MYRANKS_H[[#This Row],[HR]])/MYRANKS_H[[#This Row],[AB]],0)</f>
        <v>0.4516765285996055</v>
      </c>
      <c r="V8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8" s="69">
        <f>VLOOKUP(MYRANKS_H[[#This Row],[POS]],REPLACEMENT_LEVEL[],2,FALSE)</f>
        <v>501</v>
      </c>
      <c r="X88" s="69">
        <f>MYRANKS_H[[#This Row],[PROJ PTS]]-MYRANKS_H[[#This Row],[REPL LEVEL]]</f>
        <v>122</v>
      </c>
    </row>
    <row r="89" spans="1:24" ht="15" customHeight="1" x14ac:dyDescent="0.25">
      <c r="A89" s="44" t="s">
        <v>19394</v>
      </c>
      <c r="B89" s="46" t="str">
        <f>VLOOKUP(MYRANKS_H[[#This Row],[PLAYERID]],PLAYERIDMAP[],COLUMN(PLAYERIDMAP[LASTNAME]),FALSE)</f>
        <v>Sandoval</v>
      </c>
      <c r="C89" s="51" t="str">
        <f>VLOOKUP(MYRANKS_H[[#This Row],[PLAYERID]],PLAYERIDMAP[],COLUMN(PLAYERIDMAP[FIRSTNAME]),FALSE)</f>
        <v>Pablo</v>
      </c>
      <c r="D89" s="51" t="str">
        <f>VLOOKUP(MYRANKS_H[[#This Row],[PLAYERID]],PLAYERIDMAP[],COLUMN(PLAYERIDMAP[TEAM]),FALSE)</f>
        <v>BOS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5409</v>
      </c>
      <c r="G89" s="52">
        <f>IFERROR(VLOOKUP(MYRANKS_H[[#This Row],[IDFANGRAPHS]],STEAMER_H[],COLUMN(STEAMER_H[PA]),FALSE),0)</f>
        <v>562</v>
      </c>
      <c r="H89" s="52">
        <f>IFERROR(VLOOKUP(MYRANKS_H[[#This Row],[IDFANGRAPHS]],STEAMER_H[],COLUMN(STEAMER_H[AB]),FALSE),0)</f>
        <v>511</v>
      </c>
      <c r="I89" s="52">
        <f>IFERROR(VLOOKUP(MYRANKS_H[[#This Row],[IDFANGRAPHS]],STEAMER_H[],COLUMN(STEAMER_H[H]),FALSE),0)</f>
        <v>149</v>
      </c>
      <c r="J89" s="52">
        <f>IFERROR(VLOOKUP(MYRANKS_H[[#This Row],[IDFANGRAPHS]],STEAMER_H[],COLUMN(STEAMER_H[2B]),FALSE),0)</f>
        <v>32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17</v>
      </c>
      <c r="M89" s="52">
        <f>IFERROR(VLOOKUP(MYRANKS_H[[#This Row],[IDFANGRAPHS]],STEAMER_H[],COLUMN(STEAMER_H[R]),FALSE),0)</f>
        <v>72</v>
      </c>
      <c r="N89" s="52">
        <f>IFERROR(VLOOKUP(MYRANKS_H[[#This Row],[IDFANGRAPHS]],STEAMER_H[],COLUMN(STEAMER_H[RBI]),FALSE),0)</f>
        <v>79</v>
      </c>
      <c r="O89" s="52">
        <f>IFERROR(VLOOKUP(MYRANKS_H[[#This Row],[IDFANGRAPHS]],STEAMER_H[],COLUMN(STEAMER_H[BB]),FALSE),0)</f>
        <v>42</v>
      </c>
      <c r="P89" s="52">
        <f>IFERROR(VLOOKUP(MYRANKS_H[[#This Row],[IDFANGRAPHS]],STEAMER_H[],COLUMN(STEAMER_H[HBP]),FALSE),0)</f>
        <v>4</v>
      </c>
      <c r="Q89" s="52">
        <f>IFERROR(VLOOKUP(MYRANKS_H[[#This Row],[IDFANGRAPHS]],STEAMER_H[],COLUMN(STEAMER_H[SO]),FALSE),0)</f>
        <v>76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0.29158512720156554</v>
      </c>
      <c r="T89" s="54">
        <f>IFERROR((MYRANKS_H[[#This Row],[H]]+MYRANKS_H[[#This Row],[BB]]+MYRANKS_H[[#This Row],[HBP]])/(MYRANKS_H[[#This Row],[AB]]+MYRANKS_H[[#This Row],[BB]]+MYRANKS_H[[#This Row],[HBP]]),0)</f>
        <v>0.35008976660682228</v>
      </c>
      <c r="U89" s="54">
        <f>IFERROR((MYRANKS_H[[#This Row],[H]]+MYRANKS_H[[#This Row],[2B]]+2*MYRANKS_H[[#This Row],[3B]]+3*MYRANKS_H[[#This Row],[HR]])/MYRANKS_H[[#This Row],[AB]],0)</f>
        <v>0.46183953033268099</v>
      </c>
      <c r="V8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  <c r="W89" s="69">
        <f>VLOOKUP(MYRANKS_H[[#This Row],[POS]],REPLACEMENT_LEVEL[],2,FALSE)</f>
        <v>501</v>
      </c>
      <c r="X89" s="69">
        <f>MYRANKS_H[[#This Row],[PROJ PTS]]-MYRANKS_H[[#This Row],[REPL LEVEL]]</f>
        <v>121</v>
      </c>
    </row>
    <row r="90" spans="1:24" ht="15" customHeight="1" x14ac:dyDescent="0.25">
      <c r="A90" s="44" t="s">
        <v>15450</v>
      </c>
      <c r="B90" s="46" t="str">
        <f>VLOOKUP(MYRANKS_H[[#This Row],[PLAYERID]],PLAYERIDMAP[],COLUMN(PLAYERIDMAP[LASTNAME]),FALSE)</f>
        <v>Carter</v>
      </c>
      <c r="C90" s="51" t="str">
        <f>VLOOKUP(MYRANKS_H[[#This Row],[PLAYERID]],PLAYERIDMAP[],COLUMN(PLAYERIDMAP[FIRSTNAME]),FALSE)</f>
        <v>Chris</v>
      </c>
      <c r="D90" s="51" t="str">
        <f>VLOOKUP(MYRANKS_H[[#This Row],[PLAYERID]],PLAYERIDMAP[],COLUMN(PLAYERIDMAP[TEAM]),FALSE)</f>
        <v>HOU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9911</v>
      </c>
      <c r="G90" s="52">
        <f>IFERROR(VLOOKUP(MYRANKS_H[[#This Row],[IDFANGRAPHS]],STEAMER_H[],COLUMN(STEAMER_H[PA]),FALSE),0)</f>
        <v>592</v>
      </c>
      <c r="H90" s="52">
        <f>IFERROR(VLOOKUP(MYRANKS_H[[#This Row],[IDFANGRAPHS]],STEAMER_H[],COLUMN(STEAMER_H[AB]),FALSE),0)</f>
        <v>516</v>
      </c>
      <c r="I90" s="52">
        <f>IFERROR(VLOOKUP(MYRANKS_H[[#This Row],[IDFANGRAPHS]],STEAMER_H[],COLUMN(STEAMER_H[H]),FALSE),0)</f>
        <v>115</v>
      </c>
      <c r="J90" s="52">
        <f>IFERROR(VLOOKUP(MYRANKS_H[[#This Row],[IDFANGRAPHS]],STEAMER_H[],COLUMN(STEAMER_H[2B]),FALSE),0)</f>
        <v>22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31</v>
      </c>
      <c r="M90" s="52">
        <f>IFERROR(VLOOKUP(MYRANKS_H[[#This Row],[IDFANGRAPHS]],STEAMER_H[],COLUMN(STEAMER_H[R]),FALSE),0)</f>
        <v>73</v>
      </c>
      <c r="N90" s="52">
        <f>IFERROR(VLOOKUP(MYRANKS_H[[#This Row],[IDFANGRAPHS]],STEAMER_H[],COLUMN(STEAMER_H[RBI]),FALSE),0)</f>
        <v>82</v>
      </c>
      <c r="O90" s="52">
        <f>IFERROR(VLOOKUP(MYRANKS_H[[#This Row],[IDFANGRAPHS]],STEAMER_H[],COLUMN(STEAMER_H[BB]),FALSE),0)</f>
        <v>65</v>
      </c>
      <c r="P90" s="52">
        <f>IFERROR(VLOOKUP(MYRANKS_H[[#This Row],[IDFANGRAPHS]],STEAMER_H[],COLUMN(STEAMER_H[HBP]),FALSE),0)</f>
        <v>5</v>
      </c>
      <c r="Q90" s="52">
        <f>IFERROR(VLOOKUP(MYRANKS_H[[#This Row],[IDFANGRAPHS]],STEAMER_H[],COLUMN(STEAMER_H[SO]),FALSE),0)</f>
        <v>186</v>
      </c>
      <c r="R90" s="52">
        <f>IFERROR(VLOOKUP(MYRANKS_H[[#This Row],[IDFANGRAPHS]],STEAMER_H[],COLUMN(STEAMER_H[SB]),FALSE),0)</f>
        <v>4</v>
      </c>
      <c r="S90" s="54">
        <f>IFERROR(MYRANKS_H[[#This Row],[H]]/MYRANKS_H[[#This Row],[AB]],0)</f>
        <v>0.22286821705426357</v>
      </c>
      <c r="T90" s="54">
        <f>IFERROR((MYRANKS_H[[#This Row],[H]]+MYRANKS_H[[#This Row],[BB]]+MYRANKS_H[[#This Row],[HBP]])/(MYRANKS_H[[#This Row],[AB]]+MYRANKS_H[[#This Row],[BB]]+MYRANKS_H[[#This Row],[HBP]]),0)</f>
        <v>0.31569965870307165</v>
      </c>
      <c r="U90" s="54">
        <f>IFERROR((MYRANKS_H[[#This Row],[H]]+MYRANKS_H[[#This Row],[2B]]+2*MYRANKS_H[[#This Row],[3B]]+3*MYRANKS_H[[#This Row],[HR]])/MYRANKS_H[[#This Row],[AB]],0)</f>
        <v>0.44961240310077522</v>
      </c>
      <c r="V9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  <c r="W90" s="69">
        <f>VLOOKUP(MYRANKS_H[[#This Row],[POS]],REPLACEMENT_LEVEL[],2,FALSE)</f>
        <v>496</v>
      </c>
      <c r="X90" s="69">
        <f>MYRANKS_H[[#This Row],[PROJ PTS]]-MYRANKS_H[[#This Row],[REPL LEVEL]]</f>
        <v>120</v>
      </c>
    </row>
    <row r="91" spans="1:24" ht="15" customHeight="1" x14ac:dyDescent="0.25">
      <c r="A91" s="44" t="s">
        <v>17397</v>
      </c>
      <c r="B91" s="46" t="str">
        <f>VLOOKUP(MYRANKS_H[[#This Row],[PLAYERID]],PLAYERIDMAP[],COLUMN(PLAYERIDMAP[LASTNAME]),FALSE)</f>
        <v>Kemp</v>
      </c>
      <c r="C91" s="51" t="str">
        <f>VLOOKUP(MYRANKS_H[[#This Row],[PLAYERID]],PLAYERIDMAP[],COLUMN(PLAYERIDMAP[FIRSTNAME]),FALSE)</f>
        <v>Matt</v>
      </c>
      <c r="D91" s="51" t="str">
        <f>VLOOKUP(MYRANKS_H[[#This Row],[PLAYERID]],PLAYERIDMAP[],COLUMN(PLAYERIDMAP[TEAM]),FALSE)</f>
        <v>SD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5631</v>
      </c>
      <c r="G91" s="52">
        <f>IFERROR(VLOOKUP(MYRANKS_H[[#This Row],[IDFANGRAPHS]],STEAMER_H[],COLUMN(STEAMER_H[PA]),FALSE),0)</f>
        <v>555</v>
      </c>
      <c r="H91" s="52">
        <f>IFERROR(VLOOKUP(MYRANKS_H[[#This Row],[IDFANGRAPHS]],STEAMER_H[],COLUMN(STEAMER_H[AB]),FALSE),0)</f>
        <v>496</v>
      </c>
      <c r="I91" s="52">
        <f>IFERROR(VLOOKUP(MYRANKS_H[[#This Row],[IDFANGRAPHS]],STEAMER_H[],COLUMN(STEAMER_H[H]),FALSE),0)</f>
        <v>132</v>
      </c>
      <c r="J91" s="52">
        <f>IFERROR(VLOOKUP(MYRANKS_H[[#This Row],[IDFANGRAPHS]],STEAMER_H[],COLUMN(STEAMER_H[2B]),FALSE),0)</f>
        <v>26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20</v>
      </c>
      <c r="M91" s="52">
        <f>IFERROR(VLOOKUP(MYRANKS_H[[#This Row],[IDFANGRAPHS]],STEAMER_H[],COLUMN(STEAMER_H[R]),FALSE),0)</f>
        <v>64</v>
      </c>
      <c r="N91" s="52">
        <f>IFERROR(VLOOKUP(MYRANKS_H[[#This Row],[IDFANGRAPHS]],STEAMER_H[],COLUMN(STEAMER_H[RBI]),FALSE),0)</f>
        <v>70</v>
      </c>
      <c r="O91" s="52">
        <f>IFERROR(VLOOKUP(MYRANKS_H[[#This Row],[IDFANGRAPHS]],STEAMER_H[],COLUMN(STEAMER_H[BB]),FALSE),0)</f>
        <v>51</v>
      </c>
      <c r="P91" s="52">
        <f>IFERROR(VLOOKUP(MYRANKS_H[[#This Row],[IDFANGRAPHS]],STEAMER_H[],COLUMN(STEAMER_H[HBP]),FALSE),0)</f>
        <v>3</v>
      </c>
      <c r="Q91" s="52">
        <f>IFERROR(VLOOKUP(MYRANKS_H[[#This Row],[IDFANGRAPHS]],STEAMER_H[],COLUMN(STEAMER_H[SO]),FALSE),0)</f>
        <v>136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0.2661290322580645</v>
      </c>
      <c r="T91" s="54">
        <f>IFERROR((MYRANKS_H[[#This Row],[H]]+MYRANKS_H[[#This Row],[BB]]+MYRANKS_H[[#This Row],[HBP]])/(MYRANKS_H[[#This Row],[AB]]+MYRANKS_H[[#This Row],[BB]]+MYRANKS_H[[#This Row],[HBP]]),0)</f>
        <v>0.33818181818181819</v>
      </c>
      <c r="U91" s="54">
        <f>IFERROR((MYRANKS_H[[#This Row],[H]]+MYRANKS_H[[#This Row],[2B]]+2*MYRANKS_H[[#This Row],[3B]]+3*MYRANKS_H[[#This Row],[HR]])/MYRANKS_H[[#This Row],[AB]],0)</f>
        <v>0.45161290322580644</v>
      </c>
      <c r="V9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  <c r="W91" s="69">
        <f>VLOOKUP(MYRANKS_H[[#This Row],[POS]],REPLACEMENT_LEVEL[],2,FALSE)</f>
        <v>496</v>
      </c>
      <c r="X91" s="69">
        <f>MYRANKS_H[[#This Row],[PROJ PTS]]-MYRANKS_H[[#This Row],[REPL LEVEL]]</f>
        <v>118</v>
      </c>
    </row>
    <row r="92" spans="1:24" ht="15" customHeight="1" x14ac:dyDescent="0.25">
      <c r="A92" s="44" t="s">
        <v>15789</v>
      </c>
      <c r="B92" s="46" t="str">
        <f>VLOOKUP(MYRANKS_H[[#This Row],[PLAYERID]],PLAYERIDMAP[],COLUMN(PLAYERIDMAP[LASTNAME]),FALSE)</f>
        <v>Cruz</v>
      </c>
      <c r="C92" s="51" t="str">
        <f>VLOOKUP(MYRANKS_H[[#This Row],[PLAYERID]],PLAYERIDMAP[],COLUMN(PLAYERIDMAP[FIRSTNAME]),FALSE)</f>
        <v>Nelson</v>
      </c>
      <c r="D92" s="51" t="str">
        <f>VLOOKUP(MYRANKS_H[[#This Row],[PLAYERID]],PLAYERIDMAP[],COLUMN(PLAYERIDMAP[TEAM]),FALSE)</f>
        <v>SEA</v>
      </c>
      <c r="E92" s="51" t="str">
        <f>VLOOKUP(MYRANKS_H[[#This Row],[PLAYERID]],PLAYERIDMAP[],COLUMN(PLAYERIDMAP[POS]),FALSE)</f>
        <v>OF</v>
      </c>
      <c r="F92" s="51">
        <f>VLOOKUP(MYRANKS_H[[#This Row],[PLAYERID]],PLAYERIDMAP[],COLUMN(PLAYERIDMAP[IDFANGRAPHS]),FALSE)</f>
        <v>2434</v>
      </c>
      <c r="G92" s="52">
        <f>IFERROR(VLOOKUP(MYRANKS_H[[#This Row],[IDFANGRAPHS]],STEAMER_H[],COLUMN(STEAMER_H[PA]),FALSE),0)</f>
        <v>592</v>
      </c>
      <c r="H92" s="52">
        <f>IFERROR(VLOOKUP(MYRANKS_H[[#This Row],[IDFANGRAPHS]],STEAMER_H[],COLUMN(STEAMER_H[AB]),FALSE),0)</f>
        <v>537</v>
      </c>
      <c r="I92" s="52">
        <f>IFERROR(VLOOKUP(MYRANKS_H[[#This Row],[IDFANGRAPHS]],STEAMER_H[],COLUMN(STEAMER_H[H]),FALSE),0)</f>
        <v>134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1</v>
      </c>
      <c r="L92" s="52">
        <f>IFERROR(VLOOKUP(MYRANKS_H[[#This Row],[IDFANGRAPHS]],STEAMER_H[],COLUMN(STEAMER_H[HR]),FALSE),0)</f>
        <v>27</v>
      </c>
      <c r="M92" s="52">
        <f>IFERROR(VLOOKUP(MYRANKS_H[[#This Row],[IDFANGRAPHS]],STEAMER_H[],COLUMN(STEAMER_H[R]),FALSE),0)</f>
        <v>72</v>
      </c>
      <c r="N92" s="52">
        <f>IFERROR(VLOOKUP(MYRANKS_H[[#This Row],[IDFANGRAPHS]],STEAMER_H[],COLUMN(STEAMER_H[RBI]),FALSE),0)</f>
        <v>83</v>
      </c>
      <c r="O92" s="52">
        <f>IFERROR(VLOOKUP(MYRANKS_H[[#This Row],[IDFANGRAPHS]],STEAMER_H[],COLUMN(STEAMER_H[BB]),FALSE),0)</f>
        <v>44</v>
      </c>
      <c r="P92" s="52">
        <f>IFERROR(VLOOKUP(MYRANKS_H[[#This Row],[IDFANGRAPHS]],STEAMER_H[],COLUMN(STEAMER_H[HBP]),FALSE),0)</f>
        <v>5</v>
      </c>
      <c r="Q92" s="52">
        <f>IFERROR(VLOOKUP(MYRANKS_H[[#This Row],[IDFANGRAPHS]],STEAMER_H[],COLUMN(STEAMER_H[SO]),FALSE),0)</f>
        <v>134</v>
      </c>
      <c r="R92" s="52">
        <f>IFERROR(VLOOKUP(MYRANKS_H[[#This Row],[IDFANGRAPHS]],STEAMER_H[],COLUMN(STEAMER_H[SB]),FALSE),0)</f>
        <v>5</v>
      </c>
      <c r="S92" s="54">
        <f>IFERROR(MYRANKS_H[[#This Row],[H]]/MYRANKS_H[[#This Row],[AB]],0)</f>
        <v>0.24953445065176907</v>
      </c>
      <c r="T92" s="54">
        <f>IFERROR((MYRANKS_H[[#This Row],[H]]+MYRANKS_H[[#This Row],[BB]]+MYRANKS_H[[#This Row],[HBP]])/(MYRANKS_H[[#This Row],[AB]]+MYRANKS_H[[#This Row],[BB]]+MYRANKS_H[[#This Row],[HBP]]),0)</f>
        <v>0.3122866894197952</v>
      </c>
      <c r="U92" s="54">
        <f>IFERROR((MYRANKS_H[[#This Row],[H]]+MYRANKS_H[[#This Row],[2B]]+2*MYRANKS_H[[#This Row],[3B]]+3*MYRANKS_H[[#This Row],[HR]])/MYRANKS_H[[#This Row],[AB]],0)</f>
        <v>0.45623836126629425</v>
      </c>
      <c r="V9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  <c r="W92" s="69">
        <f>VLOOKUP(MYRANKS_H[[#This Row],[POS]],REPLACEMENT_LEVEL[],2,FALSE)</f>
        <v>496</v>
      </c>
      <c r="X92" s="69">
        <f>MYRANKS_H[[#This Row],[PROJ PTS]]-MYRANKS_H[[#This Row],[REPL LEVEL]]</f>
        <v>116</v>
      </c>
    </row>
    <row r="93" spans="1:24" ht="15" customHeight="1" x14ac:dyDescent="0.25">
      <c r="A93" s="44" t="s">
        <v>20148</v>
      </c>
      <c r="B93" s="46" t="str">
        <f>VLOOKUP(MYRANKS_H[[#This Row],[PLAYERID]],PLAYERIDMAP[],COLUMN(PLAYERIDMAP[LASTNAME]),FALSE)</f>
        <v>Walker</v>
      </c>
      <c r="C93" s="51" t="str">
        <f>VLOOKUP(MYRANKS_H[[#This Row],[PLAYERID]],PLAYERIDMAP[],COLUMN(PLAYERIDMAP[FIRSTNAME]),FALSE)</f>
        <v>Neil</v>
      </c>
      <c r="D93" s="51" t="str">
        <f>VLOOKUP(MYRANKS_H[[#This Row],[PLAYERID]],PLAYERIDMAP[],COLUMN(PLAYERIDMAP[TEAM]),FALSE)</f>
        <v>PIT</v>
      </c>
      <c r="E93" s="51" t="str">
        <f>VLOOKUP(MYRANKS_H[[#This Row],[PLAYERID]],PLAYERIDMAP[],COLUMN(PLAYERIDMAP[POS]),FALSE)</f>
        <v>2B</v>
      </c>
      <c r="F93" s="51">
        <f>VLOOKUP(MYRANKS_H[[#This Row],[PLAYERID]],PLAYERIDMAP[],COLUMN(PLAYERIDMAP[IDFANGRAPHS]),FALSE)</f>
        <v>7539</v>
      </c>
      <c r="G93" s="52">
        <f>IFERROR(VLOOKUP(MYRANKS_H[[#This Row],[IDFANGRAPHS]],STEAMER_H[],COLUMN(STEAMER_H[PA]),FALSE),0)</f>
        <v>564</v>
      </c>
      <c r="H93" s="52">
        <f>IFERROR(VLOOKUP(MYRANKS_H[[#This Row],[IDFANGRAPHS]],STEAMER_H[],COLUMN(STEAMER_H[AB]),FALSE),0)</f>
        <v>501</v>
      </c>
      <c r="I93" s="52">
        <f>IFERROR(VLOOKUP(MYRANKS_H[[#This Row],[IDFANGRAPHS]],STEAMER_H[],COLUMN(STEAMER_H[H]),FALSE),0)</f>
        <v>137</v>
      </c>
      <c r="J93" s="52">
        <f>IFERROR(VLOOKUP(MYRANKS_H[[#This Row],[IDFANGRAPHS]],STEAMER_H[],COLUMN(STEAMER_H[2B]),FALSE),0)</f>
        <v>28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17</v>
      </c>
      <c r="M93" s="52">
        <f>IFERROR(VLOOKUP(MYRANKS_H[[#This Row],[IDFANGRAPHS]],STEAMER_H[],COLUMN(STEAMER_H[R]),FALSE),0)</f>
        <v>67</v>
      </c>
      <c r="N93" s="52">
        <f>IFERROR(VLOOKUP(MYRANKS_H[[#This Row],[IDFANGRAPHS]],STEAMER_H[],COLUMN(STEAMER_H[RBI]),FALSE),0)</f>
        <v>67</v>
      </c>
      <c r="O93" s="52">
        <f>IFERROR(VLOOKUP(MYRANKS_H[[#This Row],[IDFANGRAPHS]],STEAMER_H[],COLUMN(STEAMER_H[BB]),FALSE),0)</f>
        <v>48</v>
      </c>
      <c r="P93" s="52">
        <f>IFERROR(VLOOKUP(MYRANKS_H[[#This Row],[IDFANGRAPHS]],STEAMER_H[],COLUMN(STEAMER_H[HBP]),FALSE),0)</f>
        <v>8</v>
      </c>
      <c r="Q93" s="52">
        <f>IFERROR(VLOOKUP(MYRANKS_H[[#This Row],[IDFANGRAPHS]],STEAMER_H[],COLUMN(STEAMER_H[SO]),FALSE),0)</f>
        <v>92</v>
      </c>
      <c r="R93" s="52">
        <f>IFERROR(VLOOKUP(MYRANKS_H[[#This Row],[IDFANGRAPHS]],STEAMER_H[],COLUMN(STEAMER_H[SB]),FALSE),0)</f>
        <v>3</v>
      </c>
      <c r="S93" s="54">
        <f>IFERROR(MYRANKS_H[[#This Row],[H]]/MYRANKS_H[[#This Row],[AB]],0)</f>
        <v>0.27345309381237526</v>
      </c>
      <c r="T93" s="54">
        <f>IFERROR((MYRANKS_H[[#This Row],[H]]+MYRANKS_H[[#This Row],[BB]]+MYRANKS_H[[#This Row],[HBP]])/(MYRANKS_H[[#This Row],[AB]]+MYRANKS_H[[#This Row],[BB]]+MYRANKS_H[[#This Row],[HBP]]),0)</f>
        <v>0.34649910233393177</v>
      </c>
      <c r="U93" s="54">
        <f>IFERROR((MYRANKS_H[[#This Row],[H]]+MYRANKS_H[[#This Row],[2B]]+2*MYRANKS_H[[#This Row],[3B]]+3*MYRANKS_H[[#This Row],[HR]])/MYRANKS_H[[#This Row],[AB]],0)</f>
        <v>0.44311377245508982</v>
      </c>
      <c r="V9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  <c r="W93" s="69">
        <f>VLOOKUP(MYRANKS_H[[#This Row],[POS]],REPLACEMENT_LEVEL[],2,FALSE)</f>
        <v>473</v>
      </c>
      <c r="X93" s="69">
        <f>MYRANKS_H[[#This Row],[PROJ PTS]]-MYRANKS_H[[#This Row],[REPL LEVEL]]</f>
        <v>116</v>
      </c>
    </row>
    <row r="94" spans="1:24" ht="15" customHeight="1" x14ac:dyDescent="0.25">
      <c r="A94" s="44" t="s">
        <v>18271</v>
      </c>
      <c r="B94" s="46" t="str">
        <f>VLOOKUP(MYRANKS_H[[#This Row],[PLAYERID]],PLAYERIDMAP[],COLUMN(PLAYERIDMAP[LASTNAME]),FALSE)</f>
        <v>Morrison</v>
      </c>
      <c r="C94" s="51" t="str">
        <f>VLOOKUP(MYRANKS_H[[#This Row],[PLAYERID]],PLAYERIDMAP[],COLUMN(PLAYERIDMAP[FIRSTNAME]),FALSE)</f>
        <v>Logan</v>
      </c>
      <c r="D94" s="51" t="str">
        <f>VLOOKUP(MYRANKS_H[[#This Row],[PLAYERID]],PLAYERIDMAP[],COLUMN(PLAYERIDMAP[TEAM]),FALSE)</f>
        <v>SEA</v>
      </c>
      <c r="E94" s="51" t="str">
        <f>VLOOKUP(MYRANKS_H[[#This Row],[PLAYERID]],PLAYERIDMAP[],COLUMN(PLAYERIDMAP[POS]),FALSE)</f>
        <v>1B</v>
      </c>
      <c r="F94" s="51">
        <f>VLOOKUP(MYRANKS_H[[#This Row],[PLAYERID]],PLAYERIDMAP[],COLUMN(PLAYERIDMAP[IDFANGRAPHS]),FALSE)</f>
        <v>9205</v>
      </c>
      <c r="G94" s="52">
        <f>IFERROR(VLOOKUP(MYRANKS_H[[#This Row],[IDFANGRAPHS]],STEAMER_H[],COLUMN(STEAMER_H[PA]),FALSE),0)</f>
        <v>576</v>
      </c>
      <c r="H94" s="52">
        <f>IFERROR(VLOOKUP(MYRANKS_H[[#This Row],[IDFANGRAPHS]],STEAMER_H[],COLUMN(STEAMER_H[AB]),FALSE),0)</f>
        <v>513</v>
      </c>
      <c r="I94" s="52">
        <f>IFERROR(VLOOKUP(MYRANKS_H[[#This Row],[IDFANGRAPHS]],STEAMER_H[],COLUMN(STEAMER_H[H]),FALSE),0)</f>
        <v>130</v>
      </c>
      <c r="J94" s="52">
        <f>IFERROR(VLOOKUP(MYRANKS_H[[#This Row],[IDFANGRAPHS]],STEAMER_H[],COLUMN(STEAMER_H[2B]),FALSE),0)</f>
        <v>29</v>
      </c>
      <c r="K94" s="52">
        <f>IFERROR(VLOOKUP(MYRANKS_H[[#This Row],[IDFANGRAPHS]],STEAMER_H[],COLUMN(STEAMER_H[3B]),FALSE),0)</f>
        <v>1</v>
      </c>
      <c r="L94" s="52">
        <f>IFERROR(VLOOKUP(MYRANKS_H[[#This Row],[IDFANGRAPHS]],STEAMER_H[],COLUMN(STEAMER_H[HR]),FALSE),0)</f>
        <v>20</v>
      </c>
      <c r="M94" s="52">
        <f>IFERROR(VLOOKUP(MYRANKS_H[[#This Row],[IDFANGRAPHS]],STEAMER_H[],COLUMN(STEAMER_H[R]),FALSE),0)</f>
        <v>67</v>
      </c>
      <c r="N94" s="52">
        <f>IFERROR(VLOOKUP(MYRANKS_H[[#This Row],[IDFANGRAPHS]],STEAMER_H[],COLUMN(STEAMER_H[RBI]),FALSE),0)</f>
        <v>70</v>
      </c>
      <c r="O94" s="52">
        <f>IFERROR(VLOOKUP(MYRANKS_H[[#This Row],[IDFANGRAPHS]],STEAMER_H[],COLUMN(STEAMER_H[BB]),FALSE),0)</f>
        <v>53</v>
      </c>
      <c r="P94" s="52">
        <f>IFERROR(VLOOKUP(MYRANKS_H[[#This Row],[IDFANGRAPHS]],STEAMER_H[],COLUMN(STEAMER_H[HBP]),FALSE),0)</f>
        <v>5</v>
      </c>
      <c r="Q94" s="52">
        <f>IFERROR(VLOOKUP(MYRANKS_H[[#This Row],[IDFANGRAPHS]],STEAMER_H[],COLUMN(STEAMER_H[SO]),FALSE),0)</f>
        <v>92</v>
      </c>
      <c r="R94" s="52">
        <f>IFERROR(VLOOKUP(MYRANKS_H[[#This Row],[IDFANGRAPHS]],STEAMER_H[],COLUMN(STEAMER_H[SB]),FALSE),0)</f>
        <v>5</v>
      </c>
      <c r="S94" s="54">
        <f>IFERROR(MYRANKS_H[[#This Row],[H]]/MYRANKS_H[[#This Row],[AB]],0)</f>
        <v>0.25341130604288498</v>
      </c>
      <c r="T94" s="54">
        <f>IFERROR((MYRANKS_H[[#This Row],[H]]+MYRANKS_H[[#This Row],[BB]]+MYRANKS_H[[#This Row],[HBP]])/(MYRANKS_H[[#This Row],[AB]]+MYRANKS_H[[#This Row],[BB]]+MYRANKS_H[[#This Row],[HBP]]),0)</f>
        <v>0.32924693520140103</v>
      </c>
      <c r="U94" s="54">
        <f>IFERROR((MYRANKS_H[[#This Row],[H]]+MYRANKS_H[[#This Row],[2B]]+2*MYRANKS_H[[#This Row],[3B]]+3*MYRANKS_H[[#This Row],[HR]])/MYRANKS_H[[#This Row],[AB]],0)</f>
        <v>0.43079922027290446</v>
      </c>
      <c r="V94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  <c r="W94" s="69">
        <f>VLOOKUP(MYRANKS_H[[#This Row],[POS]],REPLACEMENT_LEVEL[],2,FALSE)</f>
        <v>467</v>
      </c>
      <c r="X94" s="69">
        <f>MYRANKS_H[[#This Row],[PROJ PTS]]-MYRANKS_H[[#This Row],[REPL LEVEL]]</f>
        <v>116</v>
      </c>
    </row>
    <row r="95" spans="1:24" ht="15" customHeight="1" x14ac:dyDescent="0.25">
      <c r="A95" s="44" t="s">
        <v>18202</v>
      </c>
      <c r="B95" s="46" t="str">
        <f>VLOOKUP(MYRANKS_H[[#This Row],[PLAYERID]],PLAYERIDMAP[],COLUMN(PLAYERIDMAP[LASTNAME]),FALSE)</f>
        <v>Molina</v>
      </c>
      <c r="C95" s="51" t="str">
        <f>VLOOKUP(MYRANKS_H[[#This Row],[PLAYERID]],PLAYERIDMAP[],COLUMN(PLAYERIDMAP[FIRSTNAME]),FALSE)</f>
        <v>Yadier</v>
      </c>
      <c r="D95" s="51" t="str">
        <f>VLOOKUP(MYRANKS_H[[#This Row],[PLAYERID]],PLAYERIDMAP[],COLUMN(PLAYERIDMAP[TEAM]),FALSE)</f>
        <v>STL</v>
      </c>
      <c r="E95" s="51" t="str">
        <f>VLOOKUP(MYRANKS_H[[#This Row],[PLAYERID]],PLAYERIDMAP[],COLUMN(PLAYERIDMAP[POS]),FALSE)</f>
        <v>C</v>
      </c>
      <c r="F95" s="51">
        <f>VLOOKUP(MYRANKS_H[[#This Row],[PLAYERID]],PLAYERIDMAP[],COLUMN(PLAYERIDMAP[IDFANGRAPHS]),FALSE)</f>
        <v>7007</v>
      </c>
      <c r="G95" s="52">
        <f>IFERROR(VLOOKUP(MYRANKS_H[[#This Row],[IDFANGRAPHS]],STEAMER_H[],COLUMN(STEAMER_H[PA]),FALSE),0)</f>
        <v>412</v>
      </c>
      <c r="H95" s="52">
        <f>IFERROR(VLOOKUP(MYRANKS_H[[#This Row],[IDFANGRAPHS]],STEAMER_H[],COLUMN(STEAMER_H[AB]),FALSE),0)</f>
        <v>376</v>
      </c>
      <c r="I95" s="52">
        <f>IFERROR(VLOOKUP(MYRANKS_H[[#This Row],[IDFANGRAPHS]],STEAMER_H[],COLUMN(STEAMER_H[H]),FALSE),0)</f>
        <v>108</v>
      </c>
      <c r="J95" s="52">
        <f>IFERROR(VLOOKUP(MYRANKS_H[[#This Row],[IDFANGRAPHS]],STEAMER_H[],COLUMN(STEAMER_H[2B]),FALSE),0)</f>
        <v>22</v>
      </c>
      <c r="K95" s="52">
        <f>IFERROR(VLOOKUP(MYRANKS_H[[#This Row],[IDFANGRAPHS]],STEAMER_H[],COLUMN(STEAMER_H[3B]),FALSE),0)</f>
        <v>0</v>
      </c>
      <c r="L95" s="52">
        <f>IFERROR(VLOOKUP(MYRANKS_H[[#This Row],[IDFANGRAPHS]],STEAMER_H[],COLUMN(STEAMER_H[HR]),FALSE),0)</f>
        <v>9</v>
      </c>
      <c r="M95" s="52">
        <f>IFERROR(VLOOKUP(MYRANKS_H[[#This Row],[IDFANGRAPHS]],STEAMER_H[],COLUMN(STEAMER_H[R]),FALSE),0)</f>
        <v>44</v>
      </c>
      <c r="N95" s="52">
        <f>IFERROR(VLOOKUP(MYRANKS_H[[#This Row],[IDFANGRAPHS]],STEAMER_H[],COLUMN(STEAMER_H[RBI]),FALSE),0)</f>
        <v>47</v>
      </c>
      <c r="O95" s="52">
        <f>IFERROR(VLOOKUP(MYRANKS_H[[#This Row],[IDFANGRAPHS]],STEAMER_H[],COLUMN(STEAMER_H[BB]),FALSE),0)</f>
        <v>27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48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0.28723404255319152</v>
      </c>
      <c r="T95" s="54">
        <f>IFERROR((MYRANKS_H[[#This Row],[H]]+MYRANKS_H[[#This Row],[BB]]+MYRANKS_H[[#This Row],[HBP]])/(MYRANKS_H[[#This Row],[AB]]+MYRANKS_H[[#This Row],[BB]]+MYRANKS_H[[#This Row],[HBP]]),0)</f>
        <v>0.34152334152334152</v>
      </c>
      <c r="U95" s="54">
        <f>IFERROR((MYRANKS_H[[#This Row],[H]]+MYRANKS_H[[#This Row],[2B]]+2*MYRANKS_H[[#This Row],[3B]]+3*MYRANKS_H[[#This Row],[HR]])/MYRANKS_H[[#This Row],[AB]],0)</f>
        <v>0.41755319148936171</v>
      </c>
      <c r="V9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95" s="69">
        <f>VLOOKUP(MYRANKS_H[[#This Row],[POS]],REPLACEMENT_LEVEL[],2,FALSE)</f>
        <v>284</v>
      </c>
      <c r="X95" s="69">
        <f>MYRANKS_H[[#This Row],[PROJ PTS]]-MYRANKS_H[[#This Row],[REPL LEVEL]]</f>
        <v>114</v>
      </c>
    </row>
    <row r="96" spans="1:24" ht="15" customHeight="1" x14ac:dyDescent="0.25">
      <c r="A96" s="48" t="s">
        <v>19637</v>
      </c>
      <c r="B96" s="46" t="str">
        <f>VLOOKUP(MYRANKS_H[[#This Row],[PLAYERID]],PLAYERIDMAP[],COLUMN(PLAYERIDMAP[LASTNAME]),FALSE)</f>
        <v>Soler</v>
      </c>
      <c r="C96" s="51" t="str">
        <f>VLOOKUP(MYRANKS_H[[#This Row],[PLAYERID]],PLAYERIDMAP[],COLUMN(PLAYERIDMAP[FIRSTNAME]),FALSE)</f>
        <v>Jorge</v>
      </c>
      <c r="D96" s="51" t="str">
        <f>VLOOKUP(MYRANKS_H[[#This Row],[PLAYERID]],PLAYERIDMAP[],COLUMN(PLAYERIDMAP[TEAM]),FALSE)</f>
        <v>CHC</v>
      </c>
      <c r="E96" s="51" t="str">
        <f>VLOOKUP(MYRANKS_H[[#This Row],[PLAYERID]],PLAYERIDMAP[],COLUMN(PLAYERIDMAP[POS]),FALSE)</f>
        <v>OF</v>
      </c>
      <c r="F96" s="51">
        <f>VLOOKUP(MYRANKS_H[[#This Row],[PLAYERID]],PLAYERIDMAP[],COLUMN(PLAYERIDMAP[IDFANGRAPHS]),FALSE)</f>
        <v>14221</v>
      </c>
      <c r="G96" s="52">
        <f>IFERROR(VLOOKUP(MYRANKS_H[[#This Row],[IDFANGRAPHS]],STEAMER_H[],COLUMN(STEAMER_H[PA]),FALSE),0)</f>
        <v>561</v>
      </c>
      <c r="H96" s="52">
        <f>IFERROR(VLOOKUP(MYRANKS_H[[#This Row],[IDFANGRAPHS]],STEAMER_H[],COLUMN(STEAMER_H[AB]),FALSE),0)</f>
        <v>509</v>
      </c>
      <c r="I96" s="52">
        <f>IFERROR(VLOOKUP(MYRANKS_H[[#This Row],[IDFANGRAPHS]],STEAMER_H[],COLUMN(STEAMER_H[H]),FALSE),0)</f>
        <v>135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3</v>
      </c>
      <c r="L96" s="52">
        <f>IFERROR(VLOOKUP(MYRANKS_H[[#This Row],[IDFANGRAPHS]],STEAMER_H[],COLUMN(STEAMER_H[HR]),FALSE),0)</f>
        <v>22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77</v>
      </c>
      <c r="O96" s="52">
        <f>IFERROR(VLOOKUP(MYRANKS_H[[#This Row],[IDFANGRAPHS]],STEAMER_H[],COLUMN(STEAMER_H[BB]),FALSE),0)</f>
        <v>43</v>
      </c>
      <c r="P96" s="52">
        <f>IFERROR(VLOOKUP(MYRANKS_H[[#This Row],[IDFANGRAPHS]],STEAMER_H[],COLUMN(STEAMER_H[HBP]),FALSE),0)</f>
        <v>3</v>
      </c>
      <c r="Q96" s="52">
        <f>IFERROR(VLOOKUP(MYRANKS_H[[#This Row],[IDFANGRAPHS]],STEAMER_H[],COLUMN(STEAMER_H[SO]),FALSE),0)</f>
        <v>112</v>
      </c>
      <c r="R96" s="52">
        <f>IFERROR(VLOOKUP(MYRANKS_H[[#This Row],[IDFANGRAPHS]],STEAMER_H[],COLUMN(STEAMER_H[SB]),FALSE),0)</f>
        <v>4</v>
      </c>
      <c r="S96" s="54">
        <f>IFERROR(MYRANKS_H[[#This Row],[H]]/MYRANKS_H[[#This Row],[AB]],0)</f>
        <v>0.26522593320235754</v>
      </c>
      <c r="T96" s="54">
        <f>IFERROR((MYRANKS_H[[#This Row],[H]]+MYRANKS_H[[#This Row],[BB]]+MYRANKS_H[[#This Row],[HBP]])/(MYRANKS_H[[#This Row],[AB]]+MYRANKS_H[[#This Row],[BB]]+MYRANKS_H[[#This Row],[HBP]]),0)</f>
        <v>0.32612612612612613</v>
      </c>
      <c r="U96" s="54">
        <f>IFERROR((MYRANKS_H[[#This Row],[H]]+MYRANKS_H[[#This Row],[2B]]+2*MYRANKS_H[[#This Row],[3B]]+3*MYRANKS_H[[#This Row],[HR]])/MYRANKS_H[[#This Row],[AB]],0)</f>
        <v>0.46365422396856582</v>
      </c>
      <c r="V9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96" s="69">
        <f>VLOOKUP(MYRANKS_H[[#This Row],[POS]],REPLACEMENT_LEVEL[],2,FALSE)</f>
        <v>496</v>
      </c>
      <c r="X96" s="69">
        <f>MYRANKS_H[[#This Row],[PROJ PTS]]-MYRANKS_H[[#This Row],[REPL LEVEL]]</f>
        <v>111</v>
      </c>
    </row>
    <row r="97" spans="1:24" ht="15" customHeight="1" x14ac:dyDescent="0.25">
      <c r="A97" s="44" t="s">
        <v>20422</v>
      </c>
      <c r="B97" s="46" t="str">
        <f>VLOOKUP(MYRANKS_H[[#This Row],[PLAYERID]],PLAYERIDMAP[],COLUMN(PLAYERIDMAP[LASTNAME]),FALSE)</f>
        <v>Zobrist</v>
      </c>
      <c r="C97" s="51" t="str">
        <f>VLOOKUP(MYRANKS_H[[#This Row],[PLAYERID]],PLAYERIDMAP[],COLUMN(PLAYERIDMAP[FIRSTNAME]),FALSE)</f>
        <v>Ben</v>
      </c>
      <c r="D97" s="51" t="str">
        <f>VLOOKUP(MYRANKS_H[[#This Row],[PLAYERID]],PLAYERIDMAP[],COLUMN(PLAYERIDMAP[TEAM]),FALSE)</f>
        <v>TB</v>
      </c>
      <c r="E97" s="51" t="str">
        <f>VLOOKUP(MYRANKS_H[[#This Row],[PLAYERID]],PLAYERIDMAP[],COLUMN(PLAYERIDMAP[POS]),FALSE)</f>
        <v>SS</v>
      </c>
      <c r="F97" s="51">
        <f>VLOOKUP(MYRANKS_H[[#This Row],[PLAYERID]],PLAYERIDMAP[],COLUMN(PLAYERIDMAP[IDFANGRAPHS]),FALSE)</f>
        <v>7435</v>
      </c>
      <c r="G97" s="52">
        <f>IFERROR(VLOOKUP(MYRANKS_H[[#This Row],[IDFANGRAPHS]],STEAMER_H[],COLUMN(STEAMER_H[PA]),FALSE),0)</f>
        <v>586</v>
      </c>
      <c r="H97" s="52">
        <f>IFERROR(VLOOKUP(MYRANKS_H[[#This Row],[IDFANGRAPHS]],STEAMER_H[],COLUMN(STEAMER_H[AB]),FALSE),0)</f>
        <v>509</v>
      </c>
      <c r="I97" s="52">
        <f>IFERROR(VLOOKUP(MYRANKS_H[[#This Row],[IDFANGRAPHS]],STEAMER_H[],COLUMN(STEAMER_H[H]),FALSE),0)</f>
        <v>134</v>
      </c>
      <c r="J97" s="52">
        <f>IFERROR(VLOOKUP(MYRANKS_H[[#This Row],[IDFANGRAPHS]],STEAMER_H[],COLUMN(STEAMER_H[2B]),FALSE),0)</f>
        <v>31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11</v>
      </c>
      <c r="M97" s="52">
        <f>IFERROR(VLOOKUP(MYRANKS_H[[#This Row],[IDFANGRAPHS]],STEAMER_H[],COLUMN(STEAMER_H[R]),FALSE),0)</f>
        <v>71</v>
      </c>
      <c r="N97" s="52">
        <f>IFERROR(VLOOKUP(MYRANKS_H[[#This Row],[IDFANGRAPHS]],STEAMER_H[],COLUMN(STEAMER_H[RBI]),FALSE),0)</f>
        <v>57</v>
      </c>
      <c r="O97" s="52">
        <f>IFERROR(VLOOKUP(MYRANKS_H[[#This Row],[IDFANGRAPHS]],STEAMER_H[],COLUMN(STEAMER_H[BB]),FALSE),0)</f>
        <v>66</v>
      </c>
      <c r="P97" s="52">
        <f>IFERROR(VLOOKUP(MYRANKS_H[[#This Row],[IDFANGRAPHS]],STEAMER_H[],COLUMN(STEAMER_H[HBP]),FALSE),0)</f>
        <v>4</v>
      </c>
      <c r="Q97" s="52">
        <f>IFERROR(VLOOKUP(MYRANKS_H[[#This Row],[IDFANGRAPHS]],STEAMER_H[],COLUMN(STEAMER_H[SO]),FALSE),0)</f>
        <v>81</v>
      </c>
      <c r="R97" s="52">
        <f>IFERROR(VLOOKUP(MYRANKS_H[[#This Row],[IDFANGRAPHS]],STEAMER_H[],COLUMN(STEAMER_H[SB]),FALSE),0)</f>
        <v>8</v>
      </c>
      <c r="S97" s="54">
        <f>IFERROR(MYRANKS_H[[#This Row],[H]]/MYRANKS_H[[#This Row],[AB]],0)</f>
        <v>0.26326129666011788</v>
      </c>
      <c r="T97" s="54">
        <f>IFERROR((MYRANKS_H[[#This Row],[H]]+MYRANKS_H[[#This Row],[BB]]+MYRANKS_H[[#This Row],[HBP]])/(MYRANKS_H[[#This Row],[AB]]+MYRANKS_H[[#This Row],[BB]]+MYRANKS_H[[#This Row],[HBP]]),0)</f>
        <v>0.35233160621761656</v>
      </c>
      <c r="U97" s="54">
        <f>IFERROR((MYRANKS_H[[#This Row],[H]]+MYRANKS_H[[#This Row],[2B]]+2*MYRANKS_H[[#This Row],[3B]]+3*MYRANKS_H[[#This Row],[HR]])/MYRANKS_H[[#This Row],[AB]],0)</f>
        <v>0.40078585461689586</v>
      </c>
      <c r="V9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  <c r="W97" s="69">
        <f>VLOOKUP(MYRANKS_H[[#This Row],[POS]],REPLACEMENT_LEVEL[],2,FALSE)</f>
        <v>480</v>
      </c>
      <c r="X97" s="69">
        <f>MYRANKS_H[[#This Row],[PROJ PTS]]-MYRANKS_H[[#This Row],[REPL LEVEL]]</f>
        <v>110</v>
      </c>
    </row>
    <row r="98" spans="1:24" ht="15" customHeight="1" x14ac:dyDescent="0.25">
      <c r="A98" s="44" t="s">
        <v>16867</v>
      </c>
      <c r="B98" s="46" t="str">
        <f>VLOOKUP(MYRANKS_H[[#This Row],[PLAYERID]],PLAYERIDMAP[],COLUMN(PLAYERIDMAP[LASTNAME]),FALSE)</f>
        <v>Harrison</v>
      </c>
      <c r="C98" s="51" t="str">
        <f>VLOOKUP(MYRANKS_H[[#This Row],[PLAYERID]],PLAYERIDMAP[],COLUMN(PLAYERIDMAP[FIRSTNAME]),FALSE)</f>
        <v>Josh</v>
      </c>
      <c r="D98" s="51" t="str">
        <f>VLOOKUP(MYRANKS_H[[#This Row],[PLAYERID]],PLAYERIDMAP[],COLUMN(PLAYERIDMAP[TEAM]),FALSE)</f>
        <v>PIT</v>
      </c>
      <c r="E98" s="51" t="str">
        <f>VLOOKUP(MYRANKS_H[[#This Row],[PLAYERID]],PLAYERIDMAP[],COLUMN(PLAYERIDMAP[POS]),FALSE)</f>
        <v>3B</v>
      </c>
      <c r="F98" s="51">
        <f>VLOOKUP(MYRANKS_H[[#This Row],[PLAYERID]],PLAYERIDMAP[],COLUMN(PLAYERIDMAP[IDFANGRAPHS]),FALSE)</f>
        <v>8202</v>
      </c>
      <c r="G98" s="52">
        <f>IFERROR(VLOOKUP(MYRANKS_H[[#This Row],[IDFANGRAPHS]],STEAMER_H[],COLUMN(STEAMER_H[PA]),FALSE),0)</f>
        <v>617</v>
      </c>
      <c r="H98" s="52">
        <f>IFERROR(VLOOKUP(MYRANKS_H[[#This Row],[IDFANGRAPHS]],STEAMER_H[],COLUMN(STEAMER_H[AB]),FALSE),0)</f>
        <v>574</v>
      </c>
      <c r="I98" s="52">
        <f>IFERROR(VLOOKUP(MYRANKS_H[[#This Row],[IDFANGRAPHS]],STEAMER_H[],COLUMN(STEAMER_H[H]),FALSE),0)</f>
        <v>162</v>
      </c>
      <c r="J98" s="52">
        <f>IFERROR(VLOOKUP(MYRANKS_H[[#This Row],[IDFANGRAPHS]],STEAMER_H[],COLUMN(STEAMER_H[2B]),FALSE),0)</f>
        <v>35</v>
      </c>
      <c r="K98" s="52">
        <f>IFERROR(VLOOKUP(MYRANKS_H[[#This Row],[IDFANGRAPHS]],STEAMER_H[],COLUMN(STEAMER_H[3B]),FALSE),0)</f>
        <v>6</v>
      </c>
      <c r="L98" s="52">
        <f>IFERROR(VLOOKUP(MYRANKS_H[[#This Row],[IDFANGRAPHS]],STEAMER_H[],COLUMN(STEAMER_H[HR]),FALSE),0)</f>
        <v>11</v>
      </c>
      <c r="M98" s="52">
        <f>IFERROR(VLOOKUP(MYRANKS_H[[#This Row],[IDFANGRAPHS]],STEAMER_H[],COLUMN(STEAMER_H[R]),FALSE),0)</f>
        <v>73</v>
      </c>
      <c r="N98" s="52">
        <f>IFERROR(VLOOKUP(MYRANKS_H[[#This Row],[IDFANGRAPHS]],STEAMER_H[],COLUMN(STEAMER_H[RBI]),FALSE),0)</f>
        <v>60</v>
      </c>
      <c r="O98" s="52">
        <f>IFERROR(VLOOKUP(MYRANKS_H[[#This Row],[IDFANGRAPHS]],STEAMER_H[],COLUMN(STEAMER_H[BB]),FALSE),0)</f>
        <v>27</v>
      </c>
      <c r="P98" s="52">
        <f>IFERROR(VLOOKUP(MYRANKS_H[[#This Row],[IDFANGRAPHS]],STEAMER_H[],COLUMN(STEAMER_H[HBP]),FALSE),0)</f>
        <v>7</v>
      </c>
      <c r="Q98" s="52">
        <f>IFERROR(VLOOKUP(MYRANKS_H[[#This Row],[IDFANGRAPHS]],STEAMER_H[],COLUMN(STEAMER_H[SO]),FALSE),0)</f>
        <v>85</v>
      </c>
      <c r="R98" s="52">
        <f>IFERROR(VLOOKUP(MYRANKS_H[[#This Row],[IDFANGRAPHS]],STEAMER_H[],COLUMN(STEAMER_H[SB]),FALSE),0)</f>
        <v>19</v>
      </c>
      <c r="S98" s="54">
        <f>IFERROR(MYRANKS_H[[#This Row],[H]]/MYRANKS_H[[#This Row],[AB]],0)</f>
        <v>0.28222996515679444</v>
      </c>
      <c r="T98" s="54">
        <f>IFERROR((MYRANKS_H[[#This Row],[H]]+MYRANKS_H[[#This Row],[BB]]+MYRANKS_H[[#This Row],[HBP]])/(MYRANKS_H[[#This Row],[AB]]+MYRANKS_H[[#This Row],[BB]]+MYRANKS_H[[#This Row],[HBP]]),0)</f>
        <v>0.32236842105263158</v>
      </c>
      <c r="U98" s="54">
        <f>IFERROR((MYRANKS_H[[#This Row],[H]]+MYRANKS_H[[#This Row],[2B]]+2*MYRANKS_H[[#This Row],[3B]]+3*MYRANKS_H[[#This Row],[HR]])/MYRANKS_H[[#This Row],[AB]],0)</f>
        <v>0.42160278745644597</v>
      </c>
      <c r="V9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  <c r="W98" s="69">
        <f>VLOOKUP(MYRANKS_H[[#This Row],[POS]],REPLACEMENT_LEVEL[],2,FALSE)</f>
        <v>501</v>
      </c>
      <c r="X98" s="69">
        <f>MYRANKS_H[[#This Row],[PROJ PTS]]-MYRANKS_H[[#This Row],[REPL LEVEL]]</f>
        <v>107</v>
      </c>
    </row>
    <row r="99" spans="1:24" ht="15" customHeight="1" x14ac:dyDescent="0.25">
      <c r="A99" s="44" t="s">
        <v>16339</v>
      </c>
      <c r="B99" s="46" t="str">
        <f>VLOOKUP(MYRANKS_H[[#This Row],[PLAYERID]],PLAYERIDMAP[],COLUMN(PLAYERIDMAP[LASTNAME]),FALSE)</f>
        <v>Fowler</v>
      </c>
      <c r="C99" s="51" t="str">
        <f>VLOOKUP(MYRANKS_H[[#This Row],[PLAYERID]],PLAYERIDMAP[],COLUMN(PLAYERIDMAP[FIRSTNAME]),FALSE)</f>
        <v>Dexter</v>
      </c>
      <c r="D99" s="51" t="str">
        <f>VLOOKUP(MYRANKS_H[[#This Row],[PLAYERID]],PLAYERIDMAP[],COLUMN(PLAYERIDMAP[TEAM]),FALSE)</f>
        <v>HOU</v>
      </c>
      <c r="E99" s="51" t="str">
        <f>VLOOKUP(MYRANKS_H[[#This Row],[PLAYERID]],PLAYERIDMAP[],COLUMN(PLAYERIDMAP[POS]),FALSE)</f>
        <v>OF</v>
      </c>
      <c r="F99" s="51">
        <f>VLOOKUP(MYRANKS_H[[#This Row],[PLAYERID]],PLAYERIDMAP[],COLUMN(PLAYERIDMAP[IDFANGRAPHS]),FALSE)</f>
        <v>4062</v>
      </c>
      <c r="G99" s="52">
        <f>IFERROR(VLOOKUP(MYRANKS_H[[#This Row],[IDFANGRAPHS]],STEAMER_H[],COLUMN(STEAMER_H[PA]),FALSE),0)</f>
        <v>618</v>
      </c>
      <c r="H99" s="52">
        <f>IFERROR(VLOOKUP(MYRANKS_H[[#This Row],[IDFANGRAPHS]],STEAMER_H[],COLUMN(STEAMER_H[AB]),FALSE),0)</f>
        <v>526</v>
      </c>
      <c r="I99" s="52">
        <f>IFERROR(VLOOKUP(MYRANKS_H[[#This Row],[IDFANGRAPHS]],STEAMER_H[],COLUMN(STEAMER_H[H]),FALSE),0)</f>
        <v>129</v>
      </c>
      <c r="J99" s="52">
        <f>IFERROR(VLOOKUP(MYRANKS_H[[#This Row],[IDFANGRAPHS]],STEAMER_H[],COLUMN(STEAMER_H[2B]),FALSE),0)</f>
        <v>27</v>
      </c>
      <c r="K99" s="52">
        <f>IFERROR(VLOOKUP(MYRANKS_H[[#This Row],[IDFANGRAPHS]],STEAMER_H[],COLUMN(STEAMER_H[3B]),FALSE),0)</f>
        <v>5</v>
      </c>
      <c r="L99" s="52">
        <f>IFERROR(VLOOKUP(MYRANKS_H[[#This Row],[IDFANGRAPHS]],STEAMER_H[],COLUMN(STEAMER_H[HR]),FALSE),0)</f>
        <v>11</v>
      </c>
      <c r="M99" s="52">
        <f>IFERROR(VLOOKUP(MYRANKS_H[[#This Row],[IDFANGRAPHS]],STEAMER_H[],COLUMN(STEAMER_H[R]),FALSE),0)</f>
        <v>73</v>
      </c>
      <c r="N99" s="52">
        <f>IFERROR(VLOOKUP(MYRANKS_H[[#This Row],[IDFANGRAPHS]],STEAMER_H[],COLUMN(STEAMER_H[RBI]),FALSE),0)</f>
        <v>55</v>
      </c>
      <c r="O99" s="52">
        <f>IFERROR(VLOOKUP(MYRANKS_H[[#This Row],[IDFANGRAPHS]],STEAMER_H[],COLUMN(STEAMER_H[BB]),FALSE),0)</f>
        <v>80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138</v>
      </c>
      <c r="R99" s="52">
        <f>IFERROR(VLOOKUP(MYRANKS_H[[#This Row],[IDFANGRAPHS]],STEAMER_H[],COLUMN(STEAMER_H[SB]),FALSE),0)</f>
        <v>13</v>
      </c>
      <c r="S99" s="54">
        <f>IFERROR(MYRANKS_H[[#This Row],[H]]/MYRANKS_H[[#This Row],[AB]],0)</f>
        <v>0.24524714828897337</v>
      </c>
      <c r="T99" s="54">
        <f>IFERROR((MYRANKS_H[[#This Row],[H]]+MYRANKS_H[[#This Row],[BB]]+MYRANKS_H[[#This Row],[HBP]])/(MYRANKS_H[[#This Row],[AB]]+MYRANKS_H[[#This Row],[BB]]+MYRANKS_H[[#This Row],[HBP]]),0)</f>
        <v>0.34918032786885245</v>
      </c>
      <c r="U99" s="54">
        <f>IFERROR((MYRANKS_H[[#This Row],[H]]+MYRANKS_H[[#This Row],[2B]]+2*MYRANKS_H[[#This Row],[3B]]+3*MYRANKS_H[[#This Row],[HR]])/MYRANKS_H[[#This Row],[AB]],0)</f>
        <v>0.37832699619771865</v>
      </c>
      <c r="V9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99" s="69">
        <f>VLOOKUP(MYRANKS_H[[#This Row],[POS]],REPLACEMENT_LEVEL[],2,FALSE)</f>
        <v>496</v>
      </c>
      <c r="X99" s="69">
        <f>MYRANKS_H[[#This Row],[PROJ PTS]]-MYRANKS_H[[#This Row],[REPL LEVEL]]</f>
        <v>107</v>
      </c>
    </row>
    <row r="100" spans="1:24" ht="15" customHeight="1" x14ac:dyDescent="0.25">
      <c r="A100" s="44" t="s">
        <v>16120</v>
      </c>
      <c r="B100" s="46" t="str">
        <f>VLOOKUP(MYRANKS_H[[#This Row],[PLAYERID]],PLAYERIDMAP[],COLUMN(PLAYERIDMAP[LASTNAME]),FALSE)</f>
        <v>Eaton</v>
      </c>
      <c r="C100" s="51" t="str">
        <f>VLOOKUP(MYRANKS_H[[#This Row],[PLAYERID]],PLAYERIDMAP[],COLUMN(PLAYERIDMAP[FIRSTNAME]),FALSE)</f>
        <v>Adam</v>
      </c>
      <c r="D100" s="51" t="str">
        <f>VLOOKUP(MYRANKS_H[[#This Row],[PLAYERID]],PLAYERIDMAP[],COLUMN(PLAYERIDMAP[TEAM]),FALSE)</f>
        <v>CHW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11205</v>
      </c>
      <c r="G100" s="52">
        <f>IFERROR(VLOOKUP(MYRANKS_H[[#This Row],[IDFANGRAPHS]],STEAMER_H[],COLUMN(STEAMER_H[PA]),FALSE),0)</f>
        <v>637</v>
      </c>
      <c r="H100" s="52">
        <f>IFERROR(VLOOKUP(MYRANKS_H[[#This Row],[IDFANGRAPHS]],STEAMER_H[],COLUMN(STEAMER_H[AB]),FALSE),0)</f>
        <v>564</v>
      </c>
      <c r="I100" s="52">
        <f>IFERROR(VLOOKUP(MYRANKS_H[[#This Row],[IDFANGRAPHS]],STEAMER_H[],COLUMN(STEAMER_H[H]),FALSE),0)</f>
        <v>154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7</v>
      </c>
      <c r="L100" s="52">
        <f>IFERROR(VLOOKUP(MYRANKS_H[[#This Row],[IDFANGRAPHS]],STEAMER_H[],COLUMN(STEAMER_H[HR]),FALSE),0)</f>
        <v>6</v>
      </c>
      <c r="M100" s="52">
        <f>IFERROR(VLOOKUP(MYRANKS_H[[#This Row],[IDFANGRAPHS]],STEAMER_H[],COLUMN(STEAMER_H[R]),FALSE),0)</f>
        <v>78</v>
      </c>
      <c r="N100" s="52">
        <f>IFERROR(VLOOKUP(MYRANKS_H[[#This Row],[IDFANGRAPHS]],STEAMER_H[],COLUMN(STEAMER_H[RBI]),FALSE),0)</f>
        <v>49</v>
      </c>
      <c r="O100" s="52">
        <f>IFERROR(VLOOKUP(MYRANKS_H[[#This Row],[IDFANGRAPHS]],STEAMER_H[],COLUMN(STEAMER_H[BB]),FALSE),0)</f>
        <v>53</v>
      </c>
      <c r="P100" s="52">
        <f>IFERROR(VLOOKUP(MYRANKS_H[[#This Row],[IDFANGRAPHS]],STEAMER_H[],COLUMN(STEAMER_H[HBP]),FALSE),0)</f>
        <v>10</v>
      </c>
      <c r="Q100" s="52">
        <f>IFERROR(VLOOKUP(MYRANKS_H[[#This Row],[IDFANGRAPHS]],STEAMER_H[],COLUMN(STEAMER_H[SO]),FALSE),0)</f>
        <v>98</v>
      </c>
      <c r="R100" s="52">
        <f>IFERROR(VLOOKUP(MYRANKS_H[[#This Row],[IDFANGRAPHS]],STEAMER_H[],COLUMN(STEAMER_H[SB]),FALSE),0)</f>
        <v>20</v>
      </c>
      <c r="S100" s="54">
        <f>IFERROR(MYRANKS_H[[#This Row],[H]]/MYRANKS_H[[#This Row],[AB]],0)</f>
        <v>0.27304964539007093</v>
      </c>
      <c r="T100" s="54">
        <f>IFERROR((MYRANKS_H[[#This Row],[H]]+MYRANKS_H[[#This Row],[BB]]+MYRANKS_H[[#This Row],[HBP]])/(MYRANKS_H[[#This Row],[AB]]+MYRANKS_H[[#This Row],[BB]]+MYRANKS_H[[#This Row],[HBP]]),0)</f>
        <v>0.34609250398724084</v>
      </c>
      <c r="U100" s="54">
        <f>IFERROR((MYRANKS_H[[#This Row],[H]]+MYRANKS_H[[#This Row],[2B]]+2*MYRANKS_H[[#This Row],[3B]]+3*MYRANKS_H[[#This Row],[HR]])/MYRANKS_H[[#This Row],[AB]],0)</f>
        <v>0.37943262411347517</v>
      </c>
      <c r="V10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  <c r="W100" s="69">
        <f>VLOOKUP(MYRANKS_H[[#This Row],[POS]],REPLACEMENT_LEVEL[],2,FALSE)</f>
        <v>496</v>
      </c>
      <c r="X100" s="69">
        <f>MYRANKS_H[[#This Row],[PROJ PTS]]-MYRANKS_H[[#This Row],[REPL LEVEL]]</f>
        <v>102</v>
      </c>
    </row>
    <row r="101" spans="1:24" ht="15" customHeight="1" x14ac:dyDescent="0.25">
      <c r="A101" s="44" t="s">
        <v>19933</v>
      </c>
      <c r="B101" s="46" t="str">
        <f>VLOOKUP(MYRANKS_H[[#This Row],[PLAYERID]],PLAYERIDMAP[],COLUMN(PLAYERIDMAP[LASTNAME]),FALSE)</f>
        <v>Trumbo</v>
      </c>
      <c r="C101" s="51" t="str">
        <f>VLOOKUP(MYRANKS_H[[#This Row],[PLAYERID]],PLAYERIDMAP[],COLUMN(PLAYERIDMAP[FIRSTNAME]),FALSE)</f>
        <v>Mark</v>
      </c>
      <c r="D101" s="51" t="str">
        <f>VLOOKUP(MYRANKS_H[[#This Row],[PLAYERID]],PLAYERIDMAP[],COLUMN(PLAYERIDMAP[TEAM]),FALSE)</f>
        <v>ARI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6876</v>
      </c>
      <c r="G101" s="52">
        <f>IFERROR(VLOOKUP(MYRANKS_H[[#This Row],[IDFANGRAPHS]],STEAMER_H[],COLUMN(STEAMER_H[PA]),FALSE),0)</f>
        <v>578</v>
      </c>
      <c r="H101" s="52">
        <f>IFERROR(VLOOKUP(MYRANKS_H[[#This Row],[IDFANGRAPHS]],STEAMER_H[],COLUMN(STEAMER_H[AB]),FALSE),0)</f>
        <v>526</v>
      </c>
      <c r="I101" s="52">
        <f>IFERROR(VLOOKUP(MYRANKS_H[[#This Row],[IDFANGRAPHS]],STEAMER_H[],COLUMN(STEAMER_H[H]),FALSE),0)</f>
        <v>129</v>
      </c>
      <c r="J101" s="52">
        <f>IFERROR(VLOOKUP(MYRANKS_H[[#This Row],[IDFANGRAPHS]],STEAMER_H[],COLUMN(STEAMER_H[2B]),FALSE),0)</f>
        <v>25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28</v>
      </c>
      <c r="M101" s="52">
        <f>IFERROR(VLOOKUP(MYRANKS_H[[#This Row],[IDFANGRAPHS]],STEAMER_H[],COLUMN(STEAMER_H[R]),FALSE),0)</f>
        <v>67</v>
      </c>
      <c r="N101" s="52">
        <f>IFERROR(VLOOKUP(MYRANKS_H[[#This Row],[IDFANGRAPHS]],STEAMER_H[],COLUMN(STEAMER_H[RBI]),FALSE),0)</f>
        <v>81</v>
      </c>
      <c r="O101" s="52">
        <f>IFERROR(VLOOKUP(MYRANKS_H[[#This Row],[IDFANGRAPHS]],STEAMER_H[],COLUMN(STEAMER_H[BB]),FALSE),0)</f>
        <v>43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147</v>
      </c>
      <c r="R101" s="52">
        <f>IFERROR(VLOOKUP(MYRANKS_H[[#This Row],[IDFANGRAPHS]],STEAMER_H[],COLUMN(STEAMER_H[SB]),FALSE),0)</f>
        <v>4</v>
      </c>
      <c r="S101" s="54">
        <f>IFERROR(MYRANKS_H[[#This Row],[H]]/MYRANKS_H[[#This Row],[AB]],0)</f>
        <v>0.24524714828897337</v>
      </c>
      <c r="T101" s="54">
        <f>IFERROR((MYRANKS_H[[#This Row],[H]]+MYRANKS_H[[#This Row],[BB]]+MYRANKS_H[[#This Row],[HBP]])/(MYRANKS_H[[#This Row],[AB]]+MYRANKS_H[[#This Row],[BB]]+MYRANKS_H[[#This Row],[HBP]]),0)</f>
        <v>0.30594405594405594</v>
      </c>
      <c r="U101" s="54">
        <f>IFERROR((MYRANKS_H[[#This Row],[H]]+MYRANKS_H[[#This Row],[2B]]+2*MYRANKS_H[[#This Row],[3B]]+3*MYRANKS_H[[#This Row],[HR]])/MYRANKS_H[[#This Row],[AB]],0)</f>
        <v>0.46007604562737642</v>
      </c>
      <c r="V10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101" s="69">
        <f>VLOOKUP(MYRANKS_H[[#This Row],[POS]],REPLACEMENT_LEVEL[],2,FALSE)</f>
        <v>496</v>
      </c>
      <c r="X101" s="69">
        <f>MYRANKS_H[[#This Row],[PROJ PTS]]-MYRANKS_H[[#This Row],[REPL LEVEL]]</f>
        <v>101</v>
      </c>
    </row>
    <row r="102" spans="1:24" ht="15" customHeight="1" x14ac:dyDescent="0.25">
      <c r="A102" s="44" t="s">
        <v>17817</v>
      </c>
      <c r="B102" s="46" t="str">
        <f>VLOOKUP(MYRANKS_H[[#This Row],[PLAYERID]],PLAYERIDMAP[],COLUMN(PLAYERIDMAP[LASTNAME]),FALSE)</f>
        <v>Machado</v>
      </c>
      <c r="C102" s="51" t="str">
        <f>VLOOKUP(MYRANKS_H[[#This Row],[PLAYERID]],PLAYERIDMAP[],COLUMN(PLAYERIDMAP[FIRSTNAME]),FALSE)</f>
        <v>Manny</v>
      </c>
      <c r="D102" s="51" t="str">
        <f>VLOOKUP(MYRANKS_H[[#This Row],[PLAYERID]],PLAYERIDMAP[],COLUMN(PLAYERIDMAP[TEAM]),FALSE)</f>
        <v>BAL</v>
      </c>
      <c r="E102" s="51" t="str">
        <f>VLOOKUP(MYRANKS_H[[#This Row],[PLAYERID]],PLAYERIDMAP[],COLUMN(PLAYERIDMAP[POS]),FALSE)</f>
        <v>3B</v>
      </c>
      <c r="F102" s="51">
        <f>VLOOKUP(MYRANKS_H[[#This Row],[PLAYERID]],PLAYERIDMAP[],COLUMN(PLAYERIDMAP[IDFANGRAPHS]),FALSE)</f>
        <v>11493</v>
      </c>
      <c r="G102" s="52">
        <f>IFERROR(VLOOKUP(MYRANKS_H[[#This Row],[IDFANGRAPHS]],STEAMER_H[],COLUMN(STEAMER_H[PA]),FALSE),0)</f>
        <v>608</v>
      </c>
      <c r="H102" s="52">
        <f>IFERROR(VLOOKUP(MYRANKS_H[[#This Row],[IDFANGRAPHS]],STEAMER_H[],COLUMN(STEAMER_H[AB]),FALSE),0)</f>
        <v>559</v>
      </c>
      <c r="I102" s="52">
        <f>IFERROR(VLOOKUP(MYRANKS_H[[#This Row],[IDFANGRAPHS]],STEAMER_H[],COLUMN(STEAMER_H[H]),FALSE),0)</f>
        <v>152</v>
      </c>
      <c r="J102" s="52">
        <f>IFERROR(VLOOKUP(MYRANKS_H[[#This Row],[IDFANGRAPHS]],STEAMER_H[],COLUMN(STEAMER_H[2B]),FALSE),0)</f>
        <v>33</v>
      </c>
      <c r="K102" s="52">
        <f>IFERROR(VLOOKUP(MYRANKS_H[[#This Row],[IDFANGRAPHS]],STEAMER_H[],COLUMN(STEAMER_H[3B]),FALSE),0)</f>
        <v>2</v>
      </c>
      <c r="L102" s="52">
        <f>IFERROR(VLOOKUP(MYRANKS_H[[#This Row],[IDFANGRAPHS]],STEAMER_H[],COLUMN(STEAMER_H[HR]),FALSE),0)</f>
        <v>18</v>
      </c>
      <c r="M102" s="52">
        <f>IFERROR(VLOOKUP(MYRANKS_H[[#This Row],[IDFANGRAPHS]],STEAMER_H[],COLUMN(STEAMER_H[R]),FALSE),0)</f>
        <v>76</v>
      </c>
      <c r="N102" s="52">
        <f>IFERROR(VLOOKUP(MYRANKS_H[[#This Row],[IDFANGRAPHS]],STEAMER_H[],COLUMN(STEAMER_H[RBI]),FALSE),0)</f>
        <v>69</v>
      </c>
      <c r="O102" s="52">
        <f>IFERROR(VLOOKUP(MYRANKS_H[[#This Row],[IDFANGRAPHS]],STEAMER_H[],COLUMN(STEAMER_H[BB]),FALSE),0)</f>
        <v>37</v>
      </c>
      <c r="P102" s="52">
        <f>IFERROR(VLOOKUP(MYRANKS_H[[#This Row],[IDFANGRAPHS]],STEAMER_H[],COLUMN(STEAMER_H[HBP]),FALSE),0)</f>
        <v>4</v>
      </c>
      <c r="Q102" s="52">
        <f>IFERROR(VLOOKUP(MYRANKS_H[[#This Row],[IDFANGRAPHS]],STEAMER_H[],COLUMN(STEAMER_H[SO]),FALSE),0)</f>
        <v>98</v>
      </c>
      <c r="R102" s="52">
        <f>IFERROR(VLOOKUP(MYRANKS_H[[#This Row],[IDFANGRAPHS]],STEAMER_H[],COLUMN(STEAMER_H[SB]),FALSE),0)</f>
        <v>6</v>
      </c>
      <c r="S102" s="54">
        <f>IFERROR(MYRANKS_H[[#This Row],[H]]/MYRANKS_H[[#This Row],[AB]],0)</f>
        <v>0.27191413237924866</v>
      </c>
      <c r="T102" s="54">
        <f>IFERROR((MYRANKS_H[[#This Row],[H]]+MYRANKS_H[[#This Row],[BB]]+MYRANKS_H[[#This Row],[HBP]])/(MYRANKS_H[[#This Row],[AB]]+MYRANKS_H[[#This Row],[BB]]+MYRANKS_H[[#This Row],[HBP]]),0)</f>
        <v>0.32166666666666666</v>
      </c>
      <c r="U102" s="54">
        <f>IFERROR((MYRANKS_H[[#This Row],[H]]+MYRANKS_H[[#This Row],[2B]]+2*MYRANKS_H[[#This Row],[3B]]+3*MYRANKS_H[[#This Row],[HR]])/MYRANKS_H[[#This Row],[AB]],0)</f>
        <v>0.43470483005366728</v>
      </c>
      <c r="V10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  <c r="W102" s="69">
        <f>VLOOKUP(MYRANKS_H[[#This Row],[POS]],REPLACEMENT_LEVEL[],2,FALSE)</f>
        <v>501</v>
      </c>
      <c r="X102" s="69">
        <f>MYRANKS_H[[#This Row],[PROJ PTS]]-MYRANKS_H[[#This Row],[REPL LEVEL]]</f>
        <v>100</v>
      </c>
    </row>
    <row r="103" spans="1:24" ht="15" customHeight="1" x14ac:dyDescent="0.25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  <c r="W103" s="69">
        <f>VLOOKUP(MYRANKS_H[[#This Row],[POS]],REPLACEMENT_LEVEL[],2,FALSE)</f>
        <v>467</v>
      </c>
      <c r="X103" s="69">
        <f>MYRANKS_H[[#This Row],[PROJ PTS]]-MYRANKS_H[[#This Row],[REPL LEVEL]]</f>
        <v>100</v>
      </c>
    </row>
    <row r="104" spans="1:24" ht="15" customHeight="1" x14ac:dyDescent="0.25">
      <c r="A104" s="44" t="s">
        <v>16903</v>
      </c>
      <c r="B104" s="46" t="str">
        <f>VLOOKUP(MYRANKS_H[[#This Row],[PLAYERID]],PLAYERIDMAP[],COLUMN(PLAYERIDMAP[LASTNAME]),FALSE)</f>
        <v>Headley</v>
      </c>
      <c r="C104" s="51" t="str">
        <f>VLOOKUP(MYRANKS_H[[#This Row],[PLAYERID]],PLAYERIDMAP[],COLUMN(PLAYERIDMAP[FIRSTNAME]),FALSE)</f>
        <v>Chase</v>
      </c>
      <c r="D104" s="51" t="str">
        <f>VLOOKUP(MYRANKS_H[[#This Row],[PLAYERID]],PLAYERIDMAP[],COLUMN(PLAYERIDMAP[TEAM]),FALSE)</f>
        <v>SD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4720</v>
      </c>
      <c r="G104" s="52">
        <f>IFERROR(VLOOKUP(MYRANKS_H[[#This Row],[IDFANGRAPHS]],STEAMER_H[],COLUMN(STEAMER_H[PA]),FALSE),0)</f>
        <v>594</v>
      </c>
      <c r="H104" s="52">
        <f>IFERROR(VLOOKUP(MYRANKS_H[[#This Row],[IDFANGRAPHS]],STEAMER_H[],COLUMN(STEAMER_H[AB]),FALSE),0)</f>
        <v>517</v>
      </c>
      <c r="I104" s="52">
        <f>IFERROR(VLOOKUP(MYRANKS_H[[#This Row],[IDFANGRAPHS]],STEAMER_H[],COLUMN(STEAMER_H[H]),FALSE),0)</f>
        <v>133</v>
      </c>
      <c r="J104" s="52">
        <f>IFERROR(VLOOKUP(MYRANKS_H[[#This Row],[IDFANGRAPHS]],STEAMER_H[],COLUMN(STEAMER_H[2B]),FALSE),0)</f>
        <v>27</v>
      </c>
      <c r="K104" s="52">
        <f>IFERROR(VLOOKUP(MYRANKS_H[[#This Row],[IDFANGRAPHS]],STEAMER_H[],COLUMN(STEAMER_H[3B]),FALSE),0)</f>
        <v>1</v>
      </c>
      <c r="L104" s="52">
        <f>IFERROR(VLOOKUP(MYRANKS_H[[#This Row],[IDFANGRAPHS]],STEAMER_H[],COLUMN(STEAMER_H[HR]),FALSE),0)</f>
        <v>17</v>
      </c>
      <c r="M104" s="52">
        <f>IFERROR(VLOOKUP(MYRANKS_H[[#This Row],[IDFANGRAPHS]],STEAMER_H[],COLUMN(STEAMER_H[R]),FALSE),0)</f>
        <v>69</v>
      </c>
      <c r="N104" s="52">
        <f>IFERROR(VLOOKUP(MYRANKS_H[[#This Row],[IDFANGRAPHS]],STEAMER_H[],COLUMN(STEAMER_H[RBI]),FALSE),0)</f>
        <v>68</v>
      </c>
      <c r="O104" s="52">
        <f>IFERROR(VLOOKUP(MYRANKS_H[[#This Row],[IDFANGRAPHS]],STEAMER_H[],COLUMN(STEAMER_H[BB]),FALSE),0)</f>
        <v>63</v>
      </c>
      <c r="P104" s="52">
        <f>IFERROR(VLOOKUP(MYRANKS_H[[#This Row],[IDFANGRAPHS]],STEAMER_H[],COLUMN(STEAMER_H[HBP]),FALSE),0)</f>
        <v>7</v>
      </c>
      <c r="Q104" s="52">
        <f>IFERROR(VLOOKUP(MYRANKS_H[[#This Row],[IDFANGRAPHS]],STEAMER_H[],COLUMN(STEAMER_H[SO]),FALSE),0)</f>
        <v>135</v>
      </c>
      <c r="R104" s="52">
        <f>IFERROR(VLOOKUP(MYRANKS_H[[#This Row],[IDFANGRAPHS]],STEAMER_H[],COLUMN(STEAMER_H[SB]),FALSE),0)</f>
        <v>8</v>
      </c>
      <c r="S104" s="54">
        <f>IFERROR(MYRANKS_H[[#This Row],[H]]/MYRANKS_H[[#This Row],[AB]],0)</f>
        <v>0.2572533849129594</v>
      </c>
      <c r="T104" s="54">
        <f>IFERROR((MYRANKS_H[[#This Row],[H]]+MYRANKS_H[[#This Row],[BB]]+MYRANKS_H[[#This Row],[HBP]])/(MYRANKS_H[[#This Row],[AB]]+MYRANKS_H[[#This Row],[BB]]+MYRANKS_H[[#This Row],[HBP]]),0)</f>
        <v>0.34582623509369675</v>
      </c>
      <c r="U104" s="54">
        <f>IFERROR((MYRANKS_H[[#This Row],[H]]+MYRANKS_H[[#This Row],[2B]]+2*MYRANKS_H[[#This Row],[3B]]+3*MYRANKS_H[[#This Row],[HR]])/MYRANKS_H[[#This Row],[AB]],0)</f>
        <v>0.41199226305609282</v>
      </c>
      <c r="V10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  <c r="W104" s="69">
        <f>VLOOKUP(MYRANKS_H[[#This Row],[POS]],REPLACEMENT_LEVEL[],2,FALSE)</f>
        <v>501</v>
      </c>
      <c r="X104" s="69">
        <f>MYRANKS_H[[#This Row],[PROJ PTS]]-MYRANKS_H[[#This Row],[REPL LEVEL]]</f>
        <v>99</v>
      </c>
    </row>
    <row r="105" spans="1:24" ht="15" customHeight="1" x14ac:dyDescent="0.25">
      <c r="A105" s="44" t="s">
        <v>18297</v>
      </c>
      <c r="B105" s="46" t="str">
        <f>VLOOKUP(MYRANKS_H[[#This Row],[PLAYERID]],PLAYERIDMAP[],COLUMN(PLAYERIDMAP[LASTNAME]),FALSE)</f>
        <v>Moss</v>
      </c>
      <c r="C105" s="51" t="str">
        <f>VLOOKUP(MYRANKS_H[[#This Row],[PLAYERID]],PLAYERIDMAP[],COLUMN(PLAYERIDMAP[FIRSTNAME]),FALSE)</f>
        <v>Brandon</v>
      </c>
      <c r="D105" s="51" t="str">
        <f>VLOOKUP(MYRANKS_H[[#This Row],[PLAYERID]],PLAYERIDMAP[],COLUMN(PLAYERIDMAP[TEAM]),FALSE)</f>
        <v>CLE</v>
      </c>
      <c r="E105" s="51" t="str">
        <f>VLOOKUP(MYRANKS_H[[#This Row],[PLAYERID]],PLAYERIDMAP[],COLUMN(PLAYERIDMAP[POS]),FALSE)</f>
        <v>OF</v>
      </c>
      <c r="F105" s="51">
        <f>VLOOKUP(MYRANKS_H[[#This Row],[PLAYERID]],PLAYERIDMAP[],COLUMN(PLAYERIDMAP[IDFANGRAPHS]),FALSE)</f>
        <v>4467</v>
      </c>
      <c r="G105" s="52">
        <f>IFERROR(VLOOKUP(MYRANKS_H[[#This Row],[IDFANGRAPHS]],STEAMER_H[],COLUMN(STEAMER_H[PA]),FALSE),0)</f>
        <v>516</v>
      </c>
      <c r="H105" s="52">
        <f>IFERROR(VLOOKUP(MYRANKS_H[[#This Row],[IDFANGRAPHS]],STEAMER_H[],COLUMN(STEAMER_H[AB]),FALSE),0)</f>
        <v>452</v>
      </c>
      <c r="I105" s="52">
        <f>IFERROR(VLOOKUP(MYRANKS_H[[#This Row],[IDFANGRAPHS]],STEAMER_H[],COLUMN(STEAMER_H[H]),FALSE),0)</f>
        <v>113</v>
      </c>
      <c r="J105" s="52">
        <f>IFERROR(VLOOKUP(MYRANKS_H[[#This Row],[IDFANGRAPHS]],STEAMER_H[],COLUMN(STEAMER_H[2B]),FALSE),0)</f>
        <v>21</v>
      </c>
      <c r="K105" s="52">
        <f>IFERROR(VLOOKUP(MYRANKS_H[[#This Row],[IDFANGRAPHS]],STEAMER_H[],COLUMN(STEAMER_H[3B]),FALSE),0)</f>
        <v>1</v>
      </c>
      <c r="L105" s="52">
        <f>IFERROR(VLOOKUP(MYRANKS_H[[#This Row],[IDFANGRAPHS]],STEAMER_H[],COLUMN(STEAMER_H[HR]),FALSE),0)</f>
        <v>28</v>
      </c>
      <c r="M105" s="52">
        <f>IFERROR(VLOOKUP(MYRANKS_H[[#This Row],[IDFANGRAPHS]],STEAMER_H[],COLUMN(STEAMER_H[R]),FALSE),0)</f>
        <v>68</v>
      </c>
      <c r="N105" s="52">
        <f>IFERROR(VLOOKUP(MYRANKS_H[[#This Row],[IDFANGRAPHS]],STEAMER_H[],COLUMN(STEAMER_H[RBI]),FALSE),0)</f>
        <v>76</v>
      </c>
      <c r="O105" s="52">
        <f>IFERROR(VLOOKUP(MYRANKS_H[[#This Row],[IDFANGRAPHS]],STEAMER_H[],COLUMN(STEAMER_H[BB]),FALSE),0)</f>
        <v>52</v>
      </c>
      <c r="P105" s="52">
        <f>IFERROR(VLOOKUP(MYRANKS_H[[#This Row],[IDFANGRAPHS]],STEAMER_H[],COLUMN(STEAMER_H[HBP]),FALSE),0)</f>
        <v>7</v>
      </c>
      <c r="Q105" s="52">
        <f>IFERROR(VLOOKUP(MYRANKS_H[[#This Row],[IDFANGRAPHS]],STEAMER_H[],COLUMN(STEAMER_H[SO]),FALSE),0)</f>
        <v>141</v>
      </c>
      <c r="R105" s="52">
        <f>IFERROR(VLOOKUP(MYRANKS_H[[#This Row],[IDFANGRAPHS]],STEAMER_H[],COLUMN(STEAMER_H[SB]),FALSE),0)</f>
        <v>2</v>
      </c>
      <c r="S105" s="54">
        <f>IFERROR(MYRANKS_H[[#This Row],[H]]/MYRANKS_H[[#This Row],[AB]],0)</f>
        <v>0.25</v>
      </c>
      <c r="T105" s="54">
        <f>IFERROR((MYRANKS_H[[#This Row],[H]]+MYRANKS_H[[#This Row],[BB]]+MYRANKS_H[[#This Row],[HBP]])/(MYRANKS_H[[#This Row],[AB]]+MYRANKS_H[[#This Row],[BB]]+MYRANKS_H[[#This Row],[HBP]]),0)</f>
        <v>0.33659491193737767</v>
      </c>
      <c r="U105" s="54">
        <f>IFERROR((MYRANKS_H[[#This Row],[H]]+MYRANKS_H[[#This Row],[2B]]+2*MYRANKS_H[[#This Row],[3B]]+3*MYRANKS_H[[#This Row],[HR]])/MYRANKS_H[[#This Row],[AB]],0)</f>
        <v>0.48672566371681414</v>
      </c>
      <c r="V10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  <c r="W105" s="69">
        <f>VLOOKUP(MYRANKS_H[[#This Row],[POS]],REPLACEMENT_LEVEL[],2,FALSE)</f>
        <v>496</v>
      </c>
      <c r="X105" s="69">
        <f>MYRANKS_H[[#This Row],[PROJ PTS]]-MYRANKS_H[[#This Row],[REPL LEVEL]]</f>
        <v>99</v>
      </c>
    </row>
    <row r="106" spans="1:24" ht="15" customHeight="1" x14ac:dyDescent="0.25">
      <c r="A106" s="44" t="s">
        <v>19293</v>
      </c>
      <c r="B106" s="46" t="str">
        <f>VLOOKUP(MYRANKS_H[[#This Row],[PLAYERID]],PLAYERIDMAP[],COLUMN(PLAYERIDMAP[LASTNAME]),FALSE)</f>
        <v>Ruiz</v>
      </c>
      <c r="C106" s="51" t="str">
        <f>VLOOKUP(MYRANKS_H[[#This Row],[PLAYERID]],PLAYERIDMAP[],COLUMN(PLAYERIDMAP[FIRSTNAME]),FALSE)</f>
        <v>Carlos</v>
      </c>
      <c r="D106" s="51" t="str">
        <f>VLOOKUP(MYRANKS_H[[#This Row],[PLAYERID]],PLAYERIDMAP[],COLUMN(PLAYERIDMAP[TEAM]),FALSE)</f>
        <v>PHI</v>
      </c>
      <c r="E106" s="51" t="str">
        <f>VLOOKUP(MYRANKS_H[[#This Row],[PLAYERID]],PLAYERIDMAP[],COLUMN(PLAYERIDMAP[POS]),FALSE)</f>
        <v>C</v>
      </c>
      <c r="F106" s="51">
        <f>VLOOKUP(MYRANKS_H[[#This Row],[PLAYERID]],PLAYERIDMAP[],COLUMN(PLAYERIDMAP[IDFANGRAPHS]),FALSE)</f>
        <v>2579</v>
      </c>
      <c r="G106" s="52">
        <f>IFERROR(VLOOKUP(MYRANKS_H[[#This Row],[IDFANGRAPHS]],STEAMER_H[],COLUMN(STEAMER_H[PA]),FALSE),0)</f>
        <v>437</v>
      </c>
      <c r="H106" s="52">
        <f>IFERROR(VLOOKUP(MYRANKS_H[[#This Row],[IDFANGRAPHS]],STEAMER_H[],COLUMN(STEAMER_H[AB]),FALSE),0)</f>
        <v>386</v>
      </c>
      <c r="I106" s="52">
        <f>IFERROR(VLOOKUP(MYRANKS_H[[#This Row],[IDFANGRAPHS]],STEAMER_H[],COLUMN(STEAMER_H[H]),FALSE),0)</f>
        <v>101</v>
      </c>
      <c r="J106" s="52">
        <f>IFERROR(VLOOKUP(MYRANKS_H[[#This Row],[IDFANGRAPHS]],STEAMER_H[],COLUMN(STEAMER_H[2B]),FALSE),0)</f>
        <v>22</v>
      </c>
      <c r="K106" s="52">
        <f>IFERROR(VLOOKUP(MYRANKS_H[[#This Row],[IDFANGRAPHS]],STEAMER_H[],COLUMN(STEAMER_H[3B]),FALSE),0)</f>
        <v>1</v>
      </c>
      <c r="L106" s="52">
        <f>IFERROR(VLOOKUP(MYRANKS_H[[#This Row],[IDFANGRAPHS]],STEAMER_H[],COLUMN(STEAMER_H[HR]),FALSE),0)</f>
        <v>8</v>
      </c>
      <c r="M106" s="52">
        <f>IFERROR(VLOOKUP(MYRANKS_H[[#This Row],[IDFANGRAPHS]],STEAMER_H[],COLUMN(STEAMER_H[R]),FALSE),0)</f>
        <v>42</v>
      </c>
      <c r="N106" s="52">
        <f>IFERROR(VLOOKUP(MYRANKS_H[[#This Row],[IDFANGRAPHS]],STEAMER_H[],COLUMN(STEAMER_H[RBI]),FALSE),0)</f>
        <v>42</v>
      </c>
      <c r="O106" s="52">
        <f>IFERROR(VLOOKUP(MYRANKS_H[[#This Row],[IDFANGRAPHS]],STEAMER_H[],COLUMN(STEAMER_H[BB]),FALSE),0)</f>
        <v>36</v>
      </c>
      <c r="P106" s="52">
        <f>IFERROR(VLOOKUP(MYRANKS_H[[#This Row],[IDFANGRAPHS]],STEAMER_H[],COLUMN(STEAMER_H[HBP]),FALSE),0)</f>
        <v>9</v>
      </c>
      <c r="Q106" s="52">
        <f>IFERROR(VLOOKUP(MYRANKS_H[[#This Row],[IDFANGRAPHS]],STEAMER_H[],COLUMN(STEAMER_H[SO]),FALSE),0)</f>
        <v>59</v>
      </c>
      <c r="R106" s="52">
        <f>IFERROR(VLOOKUP(MYRANKS_H[[#This Row],[IDFANGRAPHS]],STEAMER_H[],COLUMN(STEAMER_H[SB]),FALSE),0)</f>
        <v>4</v>
      </c>
      <c r="S106" s="54">
        <f>IFERROR(MYRANKS_H[[#This Row],[H]]/MYRANKS_H[[#This Row],[AB]],0)</f>
        <v>0.26165803108808289</v>
      </c>
      <c r="T106" s="54">
        <f>IFERROR((MYRANKS_H[[#This Row],[H]]+MYRANKS_H[[#This Row],[BB]]+MYRANKS_H[[#This Row],[HBP]])/(MYRANKS_H[[#This Row],[AB]]+MYRANKS_H[[#This Row],[BB]]+MYRANKS_H[[#This Row],[HBP]]),0)</f>
        <v>0.33874709976798145</v>
      </c>
      <c r="U106" s="54">
        <f>IFERROR((MYRANKS_H[[#This Row],[H]]+MYRANKS_H[[#This Row],[2B]]+2*MYRANKS_H[[#This Row],[3B]]+3*MYRANKS_H[[#This Row],[HR]])/MYRANKS_H[[#This Row],[AB]],0)</f>
        <v>0.3860103626943005</v>
      </c>
      <c r="V10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  <c r="W106" s="69">
        <f>VLOOKUP(MYRANKS_H[[#This Row],[POS]],REPLACEMENT_LEVEL[],2,FALSE)</f>
        <v>284</v>
      </c>
      <c r="X106" s="69">
        <f>MYRANKS_H[[#This Row],[PROJ PTS]]-MYRANKS_H[[#This Row],[REPL LEVEL]]</f>
        <v>98</v>
      </c>
    </row>
    <row r="107" spans="1:24" ht="15" customHeight="1" x14ac:dyDescent="0.25">
      <c r="A107" s="44" t="s">
        <v>18560</v>
      </c>
      <c r="B107" s="46" t="str">
        <f>VLOOKUP(MYRANKS_H[[#This Row],[PLAYERID]],PLAYERIDMAP[],COLUMN(PLAYERIDMAP[LASTNAME]),FALSE)</f>
        <v>Ozuna</v>
      </c>
      <c r="C107" s="51" t="str">
        <f>VLOOKUP(MYRANKS_H[[#This Row],[PLAYERID]],PLAYERIDMAP[],COLUMN(PLAYERIDMAP[FIRSTNAME]),FALSE)</f>
        <v>Marcell</v>
      </c>
      <c r="D107" s="51" t="str">
        <f>VLOOKUP(MYRANKS_H[[#This Row],[PLAYERID]],PLAYERIDMAP[],COLUMN(PLAYERIDMAP[TEAM]),FALSE)</f>
        <v>MIA</v>
      </c>
      <c r="E107" s="51" t="str">
        <f>VLOOKUP(MYRANKS_H[[#This Row],[PLAYERID]],PLAYERIDMAP[],COLUMN(PLAYERIDMAP[POS]),FALSE)</f>
        <v>OF</v>
      </c>
      <c r="F107" s="51">
        <f>VLOOKUP(MYRANKS_H[[#This Row],[PLAYERID]],PLAYERIDMAP[],COLUMN(PLAYERIDMAP[IDFANGRAPHS]),FALSE)</f>
        <v>10324</v>
      </c>
      <c r="G107" s="52">
        <f>IFERROR(VLOOKUP(MYRANKS_H[[#This Row],[IDFANGRAPHS]],STEAMER_H[],COLUMN(STEAMER_H[PA]),FALSE),0)</f>
        <v>614</v>
      </c>
      <c r="H107" s="52">
        <f>IFERROR(VLOOKUP(MYRANKS_H[[#This Row],[IDFANGRAPHS]],STEAMER_H[],COLUMN(STEAMER_H[AB]),FALSE),0)</f>
        <v>564</v>
      </c>
      <c r="I107" s="52">
        <f>IFERROR(VLOOKUP(MYRANKS_H[[#This Row],[IDFANGRAPHS]],STEAMER_H[],COLUMN(STEAMER_H[H]),FALSE),0)</f>
        <v>145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21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76</v>
      </c>
      <c r="O107" s="52">
        <f>IFERROR(VLOOKUP(MYRANKS_H[[#This Row],[IDFANGRAPHS]],STEAMER_H[],COLUMN(STEAMER_H[BB]),FALSE),0)</f>
        <v>41</v>
      </c>
      <c r="P107" s="52">
        <f>IFERROR(VLOOKUP(MYRANKS_H[[#This Row],[IDFANGRAPHS]],STEAMER_H[],COLUMN(STEAMER_H[HBP]),FALSE),0)</f>
        <v>3</v>
      </c>
      <c r="Q107" s="52">
        <f>IFERROR(VLOOKUP(MYRANKS_H[[#This Row],[IDFANGRAPHS]],STEAMER_H[],COLUMN(STEAMER_H[SO]),FALSE),0)</f>
        <v>140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0.25709219858156029</v>
      </c>
      <c r="T107" s="54">
        <f>IFERROR((MYRANKS_H[[#This Row],[H]]+MYRANKS_H[[#This Row],[BB]]+MYRANKS_H[[#This Row],[HBP]])/(MYRANKS_H[[#This Row],[AB]]+MYRANKS_H[[#This Row],[BB]]+MYRANKS_H[[#This Row],[HBP]]),0)</f>
        <v>0.31085526315789475</v>
      </c>
      <c r="U107" s="54">
        <f>IFERROR((MYRANKS_H[[#This Row],[H]]+MYRANKS_H[[#This Row],[2B]]+2*MYRANKS_H[[#This Row],[3B]]+3*MYRANKS_H[[#This Row],[HR]])/MYRANKS_H[[#This Row],[AB]],0)</f>
        <v>0.43262411347517732</v>
      </c>
      <c r="V10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  <c r="W107" s="69">
        <f>VLOOKUP(MYRANKS_H[[#This Row],[POS]],REPLACEMENT_LEVEL[],2,FALSE)</f>
        <v>496</v>
      </c>
      <c r="X107" s="69">
        <f>MYRANKS_H[[#This Row],[PROJ PTS]]-MYRANKS_H[[#This Row],[REPL LEVEL]]</f>
        <v>96</v>
      </c>
    </row>
    <row r="108" spans="1:24" ht="15" customHeight="1" x14ac:dyDescent="0.25">
      <c r="A108" s="44" t="s">
        <v>14715</v>
      </c>
      <c r="B108" s="46" t="str">
        <f>VLOOKUP(MYRANKS_H[[#This Row],[PLAYERID]],PLAYERIDMAP[],COLUMN(PLAYERIDMAP[LASTNAME]),FALSE)</f>
        <v>Andrus</v>
      </c>
      <c r="C108" s="51" t="str">
        <f>VLOOKUP(MYRANKS_H[[#This Row],[PLAYERID]],PLAYERIDMAP[],COLUMN(PLAYERIDMAP[FIRSTNAME]),FALSE)</f>
        <v>Elvis</v>
      </c>
      <c r="D108" s="51" t="str">
        <f>VLOOKUP(MYRANKS_H[[#This Row],[PLAYERID]],PLAYERIDMAP[],COLUMN(PLAYERIDMAP[TEAM]),FALSE)</f>
        <v>TEX</v>
      </c>
      <c r="E108" s="51" t="str">
        <f>VLOOKUP(MYRANKS_H[[#This Row],[PLAYERID]],PLAYERIDMAP[],COLUMN(PLAYERIDMAP[POS]),FALSE)</f>
        <v>SS</v>
      </c>
      <c r="F108" s="51">
        <f>VLOOKUP(MYRANKS_H[[#This Row],[PLAYERID]],PLAYERIDMAP[],COLUMN(PLAYERIDMAP[IDFANGRAPHS]),FALSE)</f>
        <v>8709</v>
      </c>
      <c r="G108" s="52">
        <f>IFERROR(VLOOKUP(MYRANKS_H[[#This Row],[IDFANGRAPHS]],STEAMER_H[],COLUMN(STEAMER_H[PA]),FALSE),0)</f>
        <v>663</v>
      </c>
      <c r="H108" s="52">
        <f>IFERROR(VLOOKUP(MYRANKS_H[[#This Row],[IDFANGRAPHS]],STEAMER_H[],COLUMN(STEAMER_H[AB]),FALSE),0)</f>
        <v>599</v>
      </c>
      <c r="I108" s="52">
        <f>IFERROR(VLOOKUP(MYRANKS_H[[#This Row],[IDFANGRAPHS]],STEAMER_H[],COLUMN(STEAMER_H[H]),FALSE),0)</f>
        <v>161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2</v>
      </c>
      <c r="L108" s="52">
        <f>IFERROR(VLOOKUP(MYRANKS_H[[#This Row],[IDFANGRAPHS]],STEAMER_H[],COLUMN(STEAMER_H[HR]),FALSE),0)</f>
        <v>4</v>
      </c>
      <c r="M108" s="52">
        <f>IFERROR(VLOOKUP(MYRANKS_H[[#This Row],[IDFANGRAPHS]],STEAMER_H[],COLUMN(STEAMER_H[R]),FALSE),0)</f>
        <v>76</v>
      </c>
      <c r="N108" s="52">
        <f>IFERROR(VLOOKUP(MYRANKS_H[[#This Row],[IDFANGRAPHS]],STEAMER_H[],COLUMN(STEAMER_H[RBI]),FALSE),0)</f>
        <v>54</v>
      </c>
      <c r="O108" s="52">
        <f>IFERROR(VLOOKUP(MYRANKS_H[[#This Row],[IDFANGRAPHS]],STEAMER_H[],COLUMN(STEAMER_H[BB]),FALSE),0)</f>
        <v>51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91</v>
      </c>
      <c r="R108" s="52">
        <f>IFERROR(VLOOKUP(MYRANKS_H[[#This Row],[IDFANGRAPHS]],STEAMER_H[],COLUMN(STEAMER_H[SB]),FALSE),0)</f>
        <v>28</v>
      </c>
      <c r="S108" s="54">
        <f>IFERROR(MYRANKS_H[[#This Row],[H]]/MYRANKS_H[[#This Row],[AB]],0)</f>
        <v>0.26878130217028379</v>
      </c>
      <c r="T108" s="54">
        <f>IFERROR((MYRANKS_H[[#This Row],[H]]+MYRANKS_H[[#This Row],[BB]]+MYRANKS_H[[#This Row],[HBP]])/(MYRANKS_H[[#This Row],[AB]]+MYRANKS_H[[#This Row],[BB]]+MYRANKS_H[[#This Row],[HBP]]),0)</f>
        <v>0.33027522935779818</v>
      </c>
      <c r="U108" s="54">
        <f>IFERROR((MYRANKS_H[[#This Row],[H]]+MYRANKS_H[[#This Row],[2B]]+2*MYRANKS_H[[#This Row],[3B]]+3*MYRANKS_H[[#This Row],[HR]])/MYRANKS_H[[#This Row],[AB]],0)</f>
        <v>0.34390651085141904</v>
      </c>
      <c r="V10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08" s="69">
        <f>VLOOKUP(MYRANKS_H[[#This Row],[POS]],REPLACEMENT_LEVEL[],2,FALSE)</f>
        <v>480</v>
      </c>
      <c r="X108" s="69">
        <f>MYRANKS_H[[#This Row],[PROJ PTS]]-MYRANKS_H[[#This Row],[REPL LEVEL]]</f>
        <v>96</v>
      </c>
    </row>
    <row r="109" spans="1:24" ht="15" customHeight="1" x14ac:dyDescent="0.25">
      <c r="A109" s="44" t="s">
        <v>14677</v>
      </c>
      <c r="B109" s="46" t="str">
        <f>VLOOKUP(MYRANKS_H[[#This Row],[PLAYERID]],PLAYERIDMAP[],COLUMN(PLAYERIDMAP[LASTNAME]),FALSE)</f>
        <v>Alvarez</v>
      </c>
      <c r="C109" s="51" t="str">
        <f>VLOOKUP(MYRANKS_H[[#This Row],[PLAYERID]],PLAYERIDMAP[],COLUMN(PLAYERIDMAP[FIRSTNAME]),FALSE)</f>
        <v>Pedro</v>
      </c>
      <c r="D109" s="51" t="str">
        <f>VLOOKUP(MYRANKS_H[[#This Row],[PLAYERID]],PLAYERIDMAP[],COLUMN(PLAYERIDMAP[TEAM]),FALSE)</f>
        <v>PIT</v>
      </c>
      <c r="E109" s="51" t="str">
        <f>VLOOKUP(MYRANKS_H[[#This Row],[PLAYERID]],PLAYERIDMAP[],COLUMN(PLAYERIDMAP[POS]),FALSE)</f>
        <v>3B</v>
      </c>
      <c r="F109" s="51">
        <f>VLOOKUP(MYRANKS_H[[#This Row],[PLAYERID]],PLAYERIDMAP[],COLUMN(PLAYERIDMAP[IDFANGRAPHS]),FALSE)</f>
        <v>2495</v>
      </c>
      <c r="G109" s="52">
        <f>IFERROR(VLOOKUP(MYRANKS_H[[#This Row],[IDFANGRAPHS]],STEAMER_H[],COLUMN(STEAMER_H[PA]),FALSE),0)</f>
        <v>561</v>
      </c>
      <c r="H109" s="52">
        <f>IFERROR(VLOOKUP(MYRANKS_H[[#This Row],[IDFANGRAPHS]],STEAMER_H[],COLUMN(STEAMER_H[AB]),FALSE),0)</f>
        <v>498</v>
      </c>
      <c r="I109" s="52">
        <f>IFERROR(VLOOKUP(MYRANKS_H[[#This Row],[IDFANGRAPHS]],STEAMER_H[],COLUMN(STEAMER_H[H]),FALSE),0)</f>
        <v>121</v>
      </c>
      <c r="J109" s="52">
        <f>IFERROR(VLOOKUP(MYRANKS_H[[#This Row],[IDFANGRAPHS]],STEAMER_H[],COLUMN(STEAMER_H[2B]),FALSE),0)</f>
        <v>22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26</v>
      </c>
      <c r="M109" s="52">
        <f>IFERROR(VLOOKUP(MYRANKS_H[[#This Row],[IDFANGRAPHS]],STEAMER_H[],COLUMN(STEAMER_H[R]),FALSE),0)</f>
        <v>65</v>
      </c>
      <c r="N109" s="52">
        <f>IFERROR(VLOOKUP(MYRANKS_H[[#This Row],[IDFANGRAPHS]],STEAMER_H[],COLUMN(STEAMER_H[RBI]),FALSE),0)</f>
        <v>75</v>
      </c>
      <c r="O109" s="52">
        <f>IFERROR(VLOOKUP(MYRANKS_H[[#This Row],[IDFANGRAPHS]],STEAMER_H[],COLUMN(STEAMER_H[BB]),FALSE),0)</f>
        <v>53</v>
      </c>
      <c r="P109" s="52">
        <f>IFERROR(VLOOKUP(MYRANKS_H[[#This Row],[IDFANGRAPHS]],STEAMER_H[],COLUMN(STEAMER_H[HBP]),FALSE),0)</f>
        <v>3</v>
      </c>
      <c r="Q109" s="52">
        <f>IFERROR(VLOOKUP(MYRANKS_H[[#This Row],[IDFANGRAPHS]],STEAMER_H[],COLUMN(STEAMER_H[SO]),FALSE),0)</f>
        <v>151</v>
      </c>
      <c r="R109" s="52">
        <f>IFERROR(VLOOKUP(MYRANKS_H[[#This Row],[IDFANGRAPHS]],STEAMER_H[],COLUMN(STEAMER_H[SB]),FALSE),0)</f>
        <v>6</v>
      </c>
      <c r="S109" s="54">
        <f>IFERROR(MYRANKS_H[[#This Row],[H]]/MYRANKS_H[[#This Row],[AB]],0)</f>
        <v>0.2429718875502008</v>
      </c>
      <c r="T109" s="54">
        <f>IFERROR((MYRANKS_H[[#This Row],[H]]+MYRANKS_H[[#This Row],[BB]]+MYRANKS_H[[#This Row],[HBP]])/(MYRANKS_H[[#This Row],[AB]]+MYRANKS_H[[#This Row],[BB]]+MYRANKS_H[[#This Row],[HBP]]),0)</f>
        <v>0.31949458483754511</v>
      </c>
      <c r="U109" s="54">
        <f>IFERROR((MYRANKS_H[[#This Row],[H]]+MYRANKS_H[[#This Row],[2B]]+2*MYRANKS_H[[#This Row],[3B]]+3*MYRANKS_H[[#This Row],[HR]])/MYRANKS_H[[#This Row],[AB]],0)</f>
        <v>0.45180722891566266</v>
      </c>
      <c r="V10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  <c r="W109" s="69">
        <f>VLOOKUP(MYRANKS_H[[#This Row],[POS]],REPLACEMENT_LEVEL[],2,FALSE)</f>
        <v>501</v>
      </c>
      <c r="X109" s="69">
        <f>MYRANKS_H[[#This Row],[PROJ PTS]]-MYRANKS_H[[#This Row],[REPL LEVEL]]</f>
        <v>93</v>
      </c>
    </row>
    <row r="110" spans="1:24" ht="15" customHeight="1" x14ac:dyDescent="0.25">
      <c r="A110" s="44" t="s">
        <v>18888</v>
      </c>
      <c r="B110" s="46" t="str">
        <f>VLOOKUP(MYRANKS_H[[#This Row],[PLAYERID]],PLAYERIDMAP[],COLUMN(PLAYERIDMAP[LASTNAME]),FALSE)</f>
        <v>Prado</v>
      </c>
      <c r="C110" s="51" t="str">
        <f>VLOOKUP(MYRANKS_H[[#This Row],[PLAYERID]],PLAYERIDMAP[],COLUMN(PLAYERIDMAP[FIRSTNAME]),FALSE)</f>
        <v>Martin</v>
      </c>
      <c r="D110" s="51" t="str">
        <f>VLOOKUP(MYRANKS_H[[#This Row],[PLAYERID]],PLAYERIDMAP[],COLUMN(PLAYERIDMAP[TEAM]),FALSE)</f>
        <v>NYY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3312</v>
      </c>
      <c r="G110" s="52">
        <f>IFERROR(VLOOKUP(MYRANKS_H[[#This Row],[IDFANGRAPHS]],STEAMER_H[],COLUMN(STEAMER_H[PA]),FALSE),0)</f>
        <v>630</v>
      </c>
      <c r="H110" s="52">
        <f>IFERROR(VLOOKUP(MYRANKS_H[[#This Row],[IDFANGRAPHS]],STEAMER_H[],COLUMN(STEAMER_H[AB]),FALSE),0)</f>
        <v>576</v>
      </c>
      <c r="I110" s="52">
        <f>IFERROR(VLOOKUP(MYRANKS_H[[#This Row],[IDFANGRAPHS]],STEAMER_H[],COLUMN(STEAMER_H[H]),FALSE),0)</f>
        <v>158</v>
      </c>
      <c r="J110" s="52">
        <f>IFERROR(VLOOKUP(MYRANKS_H[[#This Row],[IDFANGRAPHS]],STEAMER_H[],COLUMN(STEAMER_H[2B]),FALSE),0)</f>
        <v>32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11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63</v>
      </c>
      <c r="O110" s="52">
        <f>IFERROR(VLOOKUP(MYRANKS_H[[#This Row],[IDFANGRAPHS]],STEAMER_H[],COLUMN(STEAMER_H[BB]),FALSE),0)</f>
        <v>42</v>
      </c>
      <c r="P110" s="52">
        <f>IFERROR(VLOOKUP(MYRANKS_H[[#This Row],[IDFANGRAPHS]],STEAMER_H[],COLUMN(STEAMER_H[HBP]),FALSE),0)</f>
        <v>4</v>
      </c>
      <c r="Q110" s="52">
        <f>IFERROR(VLOOKUP(MYRANKS_H[[#This Row],[IDFANGRAPHS]],STEAMER_H[],COLUMN(STEAMER_H[SO]),FALSE),0)</f>
        <v>74</v>
      </c>
      <c r="R110" s="52">
        <f>IFERROR(VLOOKUP(MYRANKS_H[[#This Row],[IDFANGRAPHS]],STEAMER_H[],COLUMN(STEAMER_H[SB]),FALSE),0)</f>
        <v>5</v>
      </c>
      <c r="S110" s="54">
        <f>IFERROR(MYRANKS_H[[#This Row],[H]]/MYRANKS_H[[#This Row],[AB]],0)</f>
        <v>0.27430555555555558</v>
      </c>
      <c r="T110" s="54">
        <f>IFERROR((MYRANKS_H[[#This Row],[H]]+MYRANKS_H[[#This Row],[BB]]+MYRANKS_H[[#This Row],[HBP]])/(MYRANKS_H[[#This Row],[AB]]+MYRANKS_H[[#This Row],[BB]]+MYRANKS_H[[#This Row],[HBP]]),0)</f>
        <v>0.32797427652733119</v>
      </c>
      <c r="U110" s="54">
        <f>IFERROR((MYRANKS_H[[#This Row],[H]]+MYRANKS_H[[#This Row],[2B]]+2*MYRANKS_H[[#This Row],[3B]]+3*MYRANKS_H[[#This Row],[HR]])/MYRANKS_H[[#This Row],[AB]],0)</f>
        <v>0.39756944444444442</v>
      </c>
      <c r="V1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  <c r="W110" s="69">
        <f>VLOOKUP(MYRANKS_H[[#This Row],[POS]],REPLACEMENT_LEVEL[],2,FALSE)</f>
        <v>473</v>
      </c>
      <c r="X110" s="69">
        <f>MYRANKS_H[[#This Row],[PROJ PTS]]-MYRANKS_H[[#This Row],[REPL LEVEL]]</f>
        <v>92</v>
      </c>
    </row>
    <row r="111" spans="1:24" ht="15" customHeight="1" x14ac:dyDescent="0.25">
      <c r="A111" s="44" t="s">
        <v>15766</v>
      </c>
      <c r="B111" s="46" t="str">
        <f>VLOOKUP(MYRANKS_H[[#This Row],[PLAYERID]],PLAYERIDMAP[],COLUMN(PLAYERIDMAP[LASTNAME]),FALSE)</f>
        <v>Crisp</v>
      </c>
      <c r="C111" s="51" t="str">
        <f>VLOOKUP(MYRANKS_H[[#This Row],[PLAYERID]],PLAYERIDMAP[],COLUMN(PLAYERIDMAP[FIRSTNAME]),FALSE)</f>
        <v>Coco</v>
      </c>
      <c r="D111" s="51" t="str">
        <f>VLOOKUP(MYRANKS_H[[#This Row],[PLAYERID]],PLAYERIDMAP[],COLUMN(PLAYERIDMAP[TEAM]),FALSE)</f>
        <v>OAK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1572</v>
      </c>
      <c r="G111" s="52">
        <f>IFERROR(VLOOKUP(MYRANKS_H[[#This Row],[IDFANGRAPHS]],STEAMER_H[],COLUMN(STEAMER_H[PA]),FALSE),0)</f>
        <v>600</v>
      </c>
      <c r="H111" s="52">
        <f>IFERROR(VLOOKUP(MYRANKS_H[[#This Row],[IDFANGRAPHS]],STEAMER_H[],COLUMN(STEAMER_H[AB]),FALSE),0)</f>
        <v>528</v>
      </c>
      <c r="I111" s="52">
        <f>IFERROR(VLOOKUP(MYRANKS_H[[#This Row],[IDFANGRAPHS]],STEAMER_H[],COLUMN(STEAMER_H[H]),FALSE),0)</f>
        <v>133</v>
      </c>
      <c r="J111" s="52">
        <f>IFERROR(VLOOKUP(MYRANKS_H[[#This Row],[IDFANGRAPHS]],STEAMER_H[],COLUMN(STEAMER_H[2B]),FALSE),0)</f>
        <v>25</v>
      </c>
      <c r="K111" s="52">
        <f>IFERROR(VLOOKUP(MYRANKS_H[[#This Row],[IDFANGRAPHS]],STEAMER_H[],COLUMN(STEAMER_H[3B]),FALSE),0)</f>
        <v>3</v>
      </c>
      <c r="L111" s="52">
        <f>IFERROR(VLOOKUP(MYRANKS_H[[#This Row],[IDFANGRAPHS]],STEAMER_H[],COLUMN(STEAMER_H[HR]),FALSE),0)</f>
        <v>13</v>
      </c>
      <c r="M111" s="52">
        <f>IFERROR(VLOOKUP(MYRANKS_H[[#This Row],[IDFANGRAPHS]],STEAMER_H[],COLUMN(STEAMER_H[R]),FALSE),0)</f>
        <v>76</v>
      </c>
      <c r="N111" s="52">
        <f>IFERROR(VLOOKUP(MYRANKS_H[[#This Row],[IDFANGRAPHS]],STEAMER_H[],COLUMN(STEAMER_H[RBI]),FALSE),0)</f>
        <v>53</v>
      </c>
      <c r="O111" s="52">
        <f>IFERROR(VLOOKUP(MYRANKS_H[[#This Row],[IDFANGRAPHS]],STEAMER_H[],COLUMN(STEAMER_H[BB]),FALSE),0)</f>
        <v>61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78</v>
      </c>
      <c r="R111" s="52">
        <f>IFERROR(VLOOKUP(MYRANKS_H[[#This Row],[IDFANGRAPHS]],STEAMER_H[],COLUMN(STEAMER_H[SB]),FALSE),0)</f>
        <v>20</v>
      </c>
      <c r="S111" s="54">
        <f>IFERROR(MYRANKS_H[[#This Row],[H]]/MYRANKS_H[[#This Row],[AB]],0)</f>
        <v>0.25189393939393939</v>
      </c>
      <c r="T111" s="54">
        <f>IFERROR((MYRANKS_H[[#This Row],[H]]+MYRANKS_H[[#This Row],[BB]]+MYRANKS_H[[#This Row],[HBP]])/(MYRANKS_H[[#This Row],[AB]]+MYRANKS_H[[#This Row],[BB]]+MYRANKS_H[[#This Row],[HBP]]),0)</f>
        <v>0.33164128595600678</v>
      </c>
      <c r="U111" s="54">
        <f>IFERROR((MYRANKS_H[[#This Row],[H]]+MYRANKS_H[[#This Row],[2B]]+2*MYRANKS_H[[#This Row],[3B]]+3*MYRANKS_H[[#This Row],[HR]])/MYRANKS_H[[#This Row],[AB]],0)</f>
        <v>0.38446969696969696</v>
      </c>
      <c r="V1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  <c r="W111" s="69">
        <f>VLOOKUP(MYRANKS_H[[#This Row],[POS]],REPLACEMENT_LEVEL[],2,FALSE)</f>
        <v>496</v>
      </c>
      <c r="X111" s="69">
        <f>MYRANKS_H[[#This Row],[PROJ PTS]]-MYRANKS_H[[#This Row],[REPL LEVEL]]</f>
        <v>91</v>
      </c>
    </row>
    <row r="112" spans="1:24" ht="15" customHeight="1" x14ac:dyDescent="0.25">
      <c r="A112" s="44" t="s">
        <v>17123</v>
      </c>
      <c r="B112" s="46" t="str">
        <f>VLOOKUP(MYRANKS_H[[#This Row],[PLAYERID]],PLAYERIDMAP[],COLUMN(PLAYERIDMAP[LASTNAME]),FALSE)</f>
        <v>Hunter</v>
      </c>
      <c r="C112" s="51" t="str">
        <f>VLOOKUP(MYRANKS_H[[#This Row],[PLAYERID]],PLAYERIDMAP[],COLUMN(PLAYERIDMAP[FIRSTNAME]),FALSE)</f>
        <v>Torii</v>
      </c>
      <c r="D112" s="51" t="str">
        <f>VLOOKUP(MYRANKS_H[[#This Row],[PLAYERID]],PLAYERIDMAP[],COLUMN(PLAYERIDMAP[TEAM]),FALSE)</f>
        <v>MIN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731</v>
      </c>
      <c r="G112" s="52">
        <f>IFERROR(VLOOKUP(MYRANKS_H[[#This Row],[IDFANGRAPHS]],STEAMER_H[],COLUMN(STEAMER_H[PA]),FALSE),0)</f>
        <v>613</v>
      </c>
      <c r="H112" s="52">
        <f>IFERROR(VLOOKUP(MYRANKS_H[[#This Row],[IDFANGRAPHS]],STEAMER_H[],COLUMN(STEAMER_H[AB]),FALSE),0)</f>
        <v>566</v>
      </c>
      <c r="I112" s="52">
        <f>IFERROR(VLOOKUP(MYRANKS_H[[#This Row],[IDFANGRAPHS]],STEAMER_H[],COLUMN(STEAMER_H[H]),FALSE),0)</f>
        <v>161</v>
      </c>
      <c r="J112" s="52">
        <f>IFERROR(VLOOKUP(MYRANKS_H[[#This Row],[IDFANGRAPHS]],STEAMER_H[],COLUMN(STEAMER_H[2B]),FALSE),0)</f>
        <v>31</v>
      </c>
      <c r="K112" s="52">
        <f>IFERROR(VLOOKUP(MYRANKS_H[[#This Row],[IDFANGRAPHS]],STEAMER_H[],COLUMN(STEAMER_H[3B]),FALSE),0)</f>
        <v>2</v>
      </c>
      <c r="L112" s="52">
        <f>IFERROR(VLOOKUP(MYRANKS_H[[#This Row],[IDFANGRAPHS]],STEAMER_H[],COLUMN(STEAMER_H[HR]),FALSE),0)</f>
        <v>15</v>
      </c>
      <c r="M112" s="52">
        <f>IFERROR(VLOOKUP(MYRANKS_H[[#This Row],[IDFANGRAPHS]],STEAMER_H[],COLUMN(STEAMER_H[R]),FALSE),0)</f>
        <v>73</v>
      </c>
      <c r="N112" s="52">
        <f>IFERROR(VLOOKUP(MYRANKS_H[[#This Row],[IDFANGRAPHS]],STEAMER_H[],COLUMN(STEAMER_H[RBI]),FALSE),0)</f>
        <v>69</v>
      </c>
      <c r="O112" s="52">
        <f>IFERROR(VLOOKUP(MYRANKS_H[[#This Row],[IDFANGRAPHS]],STEAMER_H[],COLUMN(STEAMER_H[BB]),FALSE),0)</f>
        <v>32</v>
      </c>
      <c r="P112" s="52">
        <f>IFERROR(VLOOKUP(MYRANKS_H[[#This Row],[IDFANGRAPHS]],STEAMER_H[],COLUMN(STEAMER_H[HBP]),FALSE),0)</f>
        <v>7</v>
      </c>
      <c r="Q112" s="52">
        <f>IFERROR(VLOOKUP(MYRANKS_H[[#This Row],[IDFANGRAPHS]],STEAMER_H[],COLUMN(STEAMER_H[SO]),FALSE),0)</f>
        <v>112</v>
      </c>
      <c r="R112" s="52">
        <f>IFERROR(VLOOKUP(MYRANKS_H[[#This Row],[IDFANGRAPHS]],STEAMER_H[],COLUMN(STEAMER_H[SB]),FALSE),0)</f>
        <v>4</v>
      </c>
      <c r="S112" s="54">
        <f>IFERROR(MYRANKS_H[[#This Row],[H]]/MYRANKS_H[[#This Row],[AB]],0)</f>
        <v>0.28445229681978801</v>
      </c>
      <c r="T112" s="54">
        <f>IFERROR((MYRANKS_H[[#This Row],[H]]+MYRANKS_H[[#This Row],[BB]]+MYRANKS_H[[#This Row],[HBP]])/(MYRANKS_H[[#This Row],[AB]]+MYRANKS_H[[#This Row],[BB]]+MYRANKS_H[[#This Row],[HBP]]),0)</f>
        <v>0.33057851239669422</v>
      </c>
      <c r="U112" s="54">
        <f>IFERROR((MYRANKS_H[[#This Row],[H]]+MYRANKS_H[[#This Row],[2B]]+2*MYRANKS_H[[#This Row],[3B]]+3*MYRANKS_H[[#This Row],[HR]])/MYRANKS_H[[#This Row],[AB]],0)</f>
        <v>0.42579505300353354</v>
      </c>
      <c r="V1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  <c r="W112" s="69">
        <f>VLOOKUP(MYRANKS_H[[#This Row],[POS]],REPLACEMENT_LEVEL[],2,FALSE)</f>
        <v>496</v>
      </c>
      <c r="X112" s="69">
        <f>MYRANKS_H[[#This Row],[PROJ PTS]]-MYRANKS_H[[#This Row],[REPL LEVEL]]</f>
        <v>89</v>
      </c>
    </row>
    <row r="113" spans="1:24" ht="15" customHeight="1" x14ac:dyDescent="0.25">
      <c r="A113" s="44" t="s">
        <v>19977</v>
      </c>
      <c r="B113" s="46" t="str">
        <f>VLOOKUP(MYRANKS_H[[#This Row],[PLAYERID]],PLAYERIDMAP[],COLUMN(PLAYERIDMAP[LASTNAME]),FALSE)</f>
        <v>Utley</v>
      </c>
      <c r="C113" s="51" t="str">
        <f>VLOOKUP(MYRANKS_H[[#This Row],[PLAYERID]],PLAYERIDMAP[],COLUMN(PLAYERIDMAP[FIRSTNAME]),FALSE)</f>
        <v>Chase</v>
      </c>
      <c r="D113" s="51" t="str">
        <f>VLOOKUP(MYRANKS_H[[#This Row],[PLAYERID]],PLAYERIDMAP[],COLUMN(PLAYERIDMAP[TEAM]),FALSE)</f>
        <v>PHI</v>
      </c>
      <c r="E113" s="51" t="str">
        <f>VLOOKUP(MYRANKS_H[[#This Row],[PLAYERID]],PLAYERIDMAP[],COLUMN(PLAYERIDMAP[POS]),FALSE)</f>
        <v>2B</v>
      </c>
      <c r="F113" s="51">
        <f>VLOOKUP(MYRANKS_H[[#This Row],[PLAYERID]],PLAYERIDMAP[],COLUMN(PLAYERIDMAP[IDFANGRAPHS]),FALSE)</f>
        <v>1679</v>
      </c>
      <c r="G113" s="52">
        <f>IFERROR(VLOOKUP(MYRANKS_H[[#This Row],[IDFANGRAPHS]],STEAMER_H[],COLUMN(STEAMER_H[PA]),FALSE),0)</f>
        <v>611</v>
      </c>
      <c r="H113" s="52">
        <f>IFERROR(VLOOKUP(MYRANKS_H[[#This Row],[IDFANGRAPHS]],STEAMER_H[],COLUMN(STEAMER_H[AB]),FALSE),0)</f>
        <v>544</v>
      </c>
      <c r="I113" s="52">
        <f>IFERROR(VLOOKUP(MYRANKS_H[[#This Row],[IDFANGRAPHS]],STEAMER_H[],COLUMN(STEAMER_H[H]),FALSE),0)</f>
        <v>140</v>
      </c>
      <c r="J113" s="52">
        <f>IFERROR(VLOOKUP(MYRANKS_H[[#This Row],[IDFANGRAPHS]],STEAMER_H[],COLUMN(STEAMER_H[2B]),FALSE),0)</f>
        <v>28</v>
      </c>
      <c r="K113" s="52">
        <f>IFERROR(VLOOKUP(MYRANKS_H[[#This Row],[IDFANGRAPHS]],STEAMER_H[],COLUMN(STEAMER_H[3B]),FALSE),0)</f>
        <v>4</v>
      </c>
      <c r="L113" s="52">
        <f>IFERROR(VLOOKUP(MYRANKS_H[[#This Row],[IDFANGRAPHS]],STEAMER_H[],COLUMN(STEAMER_H[HR]),FALSE),0)</f>
        <v>14</v>
      </c>
      <c r="M113" s="52">
        <f>IFERROR(VLOOKUP(MYRANKS_H[[#This Row],[IDFANGRAPHS]],STEAMER_H[],COLUMN(STEAMER_H[R]),FALSE),0)</f>
        <v>66</v>
      </c>
      <c r="N113" s="52">
        <f>IFERROR(VLOOKUP(MYRANKS_H[[#This Row],[IDFANGRAPHS]],STEAMER_H[],COLUMN(STEAMER_H[RBI]),FALSE),0)</f>
        <v>63</v>
      </c>
      <c r="O113" s="52">
        <f>IFERROR(VLOOKUP(MYRANKS_H[[#This Row],[IDFANGRAPHS]],STEAMER_H[],COLUMN(STEAMER_H[BB]),FALSE),0)</f>
        <v>51</v>
      </c>
      <c r="P113" s="52">
        <f>IFERROR(VLOOKUP(MYRANKS_H[[#This Row],[IDFANGRAPHS]],STEAMER_H[],COLUMN(STEAMER_H[HBP]),FALSE),0)</f>
        <v>10</v>
      </c>
      <c r="Q113" s="52">
        <f>IFERROR(VLOOKUP(MYRANKS_H[[#This Row],[IDFANGRAPHS]],STEAMER_H[],COLUMN(STEAMER_H[SO]),FALSE),0)</f>
        <v>84</v>
      </c>
      <c r="R113" s="52">
        <f>IFERROR(VLOOKUP(MYRANKS_H[[#This Row],[IDFANGRAPHS]],STEAMER_H[],COLUMN(STEAMER_H[SB]),FALSE),0)</f>
        <v>7</v>
      </c>
      <c r="S113" s="54">
        <f>IFERROR(MYRANKS_H[[#This Row],[H]]/MYRANKS_H[[#This Row],[AB]],0)</f>
        <v>0.25735294117647056</v>
      </c>
      <c r="T113" s="54">
        <f>IFERROR((MYRANKS_H[[#This Row],[H]]+MYRANKS_H[[#This Row],[BB]]+MYRANKS_H[[#This Row],[HBP]])/(MYRANKS_H[[#This Row],[AB]]+MYRANKS_H[[#This Row],[BB]]+MYRANKS_H[[#This Row],[HBP]]),0)</f>
        <v>0.3322314049586777</v>
      </c>
      <c r="U113" s="54">
        <f>IFERROR((MYRANKS_H[[#This Row],[H]]+MYRANKS_H[[#This Row],[2B]]+2*MYRANKS_H[[#This Row],[3B]]+3*MYRANKS_H[[#This Row],[HR]])/MYRANKS_H[[#This Row],[AB]],0)</f>
        <v>0.40073529411764708</v>
      </c>
      <c r="V1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  <c r="W113" s="69">
        <f>VLOOKUP(MYRANKS_H[[#This Row],[POS]],REPLACEMENT_LEVEL[],2,FALSE)</f>
        <v>473</v>
      </c>
      <c r="X113" s="69">
        <f>MYRANKS_H[[#This Row],[PROJ PTS]]-MYRANKS_H[[#This Row],[REPL LEVEL]]</f>
        <v>87</v>
      </c>
    </row>
    <row r="114" spans="1:24" ht="15" customHeight="1" x14ac:dyDescent="0.25">
      <c r="A114" s="44" t="s">
        <v>18211</v>
      </c>
      <c r="B114" s="46" t="str">
        <f>VLOOKUP(MYRANKS_H[[#This Row],[PLAYERID]],PLAYERIDMAP[],COLUMN(PLAYERIDMAP[LASTNAME]),FALSE)</f>
        <v>Montero</v>
      </c>
      <c r="C114" s="51" t="str">
        <f>VLOOKUP(MYRANKS_H[[#This Row],[PLAYERID]],PLAYERIDMAP[],COLUMN(PLAYERIDMAP[FIRSTNAME]),FALSE)</f>
        <v>Miguel</v>
      </c>
      <c r="D114" s="51" t="str">
        <f>VLOOKUP(MYRANKS_H[[#This Row],[PLAYERID]],PLAYERIDMAP[],COLUMN(PLAYERIDMAP[TEAM]),FALSE)</f>
        <v>CHC</v>
      </c>
      <c r="E114" s="51" t="str">
        <f>VLOOKUP(MYRANKS_H[[#This Row],[PLAYERID]],PLAYERIDMAP[],COLUMN(PLAYERIDMAP[POS]),FALSE)</f>
        <v>C</v>
      </c>
      <c r="F114" s="51">
        <f>VLOOKUP(MYRANKS_H[[#This Row],[PLAYERID]],PLAYERIDMAP[],COLUMN(PLAYERIDMAP[IDFANGRAPHS]),FALSE)</f>
        <v>3364</v>
      </c>
      <c r="G114" s="52">
        <f>IFERROR(VLOOKUP(MYRANKS_H[[#This Row],[IDFANGRAPHS]],STEAMER_H[],COLUMN(STEAMER_H[PA]),FALSE),0)</f>
        <v>416</v>
      </c>
      <c r="H114" s="52">
        <f>IFERROR(VLOOKUP(MYRANKS_H[[#This Row],[IDFANGRAPHS]],STEAMER_H[],COLUMN(STEAMER_H[AB]),FALSE),0)</f>
        <v>361</v>
      </c>
      <c r="I114" s="52">
        <f>IFERROR(VLOOKUP(MYRANKS_H[[#This Row],[IDFANGRAPHS]],STEAMER_H[],COLUMN(STEAMER_H[H]),FALSE),0)</f>
        <v>90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1</v>
      </c>
      <c r="L114" s="52">
        <f>IFERROR(VLOOKUP(MYRANKS_H[[#This Row],[IDFANGRAPHS]],STEAMER_H[],COLUMN(STEAMER_H[HR]),FALSE),0)</f>
        <v>9</v>
      </c>
      <c r="M114" s="52">
        <f>IFERROR(VLOOKUP(MYRANKS_H[[#This Row],[IDFANGRAPHS]],STEAMER_H[],COLUMN(STEAMER_H[R]),FALSE),0)</f>
        <v>43</v>
      </c>
      <c r="N114" s="52">
        <f>IFERROR(VLOOKUP(MYRANKS_H[[#This Row],[IDFANGRAPHS]],STEAMER_H[],COLUMN(STEAMER_H[RBI]),FALSE),0)</f>
        <v>43</v>
      </c>
      <c r="O114" s="52">
        <f>IFERROR(VLOOKUP(MYRANKS_H[[#This Row],[IDFANGRAPHS]],STEAMER_H[],COLUMN(STEAMER_H[BB]),FALSE),0)</f>
        <v>45</v>
      </c>
      <c r="P114" s="52">
        <f>IFERROR(VLOOKUP(MYRANKS_H[[#This Row],[IDFANGRAPHS]],STEAMER_H[],COLUMN(STEAMER_H[HBP]),FALSE),0)</f>
        <v>6</v>
      </c>
      <c r="Q114" s="52">
        <f>IFERROR(VLOOKUP(MYRANKS_H[[#This Row],[IDFANGRAPHS]],STEAMER_H[],COLUMN(STEAMER_H[SO]),FALSE),0)</f>
        <v>84</v>
      </c>
      <c r="R114" s="52">
        <f>IFERROR(VLOOKUP(MYRANKS_H[[#This Row],[IDFANGRAPHS]],STEAMER_H[],COLUMN(STEAMER_H[SB]),FALSE),0)</f>
        <v>2</v>
      </c>
      <c r="S114" s="54">
        <f>IFERROR(MYRANKS_H[[#This Row],[H]]/MYRANKS_H[[#This Row],[AB]],0)</f>
        <v>0.24930747922437674</v>
      </c>
      <c r="T114" s="54">
        <f>IFERROR((MYRANKS_H[[#This Row],[H]]+MYRANKS_H[[#This Row],[BB]]+MYRANKS_H[[#This Row],[HBP]])/(MYRANKS_H[[#This Row],[AB]]+MYRANKS_H[[#This Row],[BB]]+MYRANKS_H[[#This Row],[HBP]]),0)</f>
        <v>0.34223300970873788</v>
      </c>
      <c r="U114" s="54">
        <f>IFERROR((MYRANKS_H[[#This Row],[H]]+MYRANKS_H[[#This Row],[2B]]+2*MYRANKS_H[[#This Row],[3B]]+3*MYRANKS_H[[#This Row],[HR]])/MYRANKS_H[[#This Row],[AB]],0)</f>
        <v>0.37950138504155123</v>
      </c>
      <c r="V1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  <c r="W114" s="69">
        <f>VLOOKUP(MYRANKS_H[[#This Row],[POS]],REPLACEMENT_LEVEL[],2,FALSE)</f>
        <v>284</v>
      </c>
      <c r="X114" s="69">
        <f>MYRANKS_H[[#This Row],[PROJ PTS]]-MYRANKS_H[[#This Row],[REPL LEVEL]]</f>
        <v>86</v>
      </c>
    </row>
    <row r="115" spans="1:24" ht="15" customHeight="1" x14ac:dyDescent="0.25">
      <c r="A115" s="44" t="s">
        <v>16387</v>
      </c>
      <c r="B115" s="46" t="str">
        <f>VLOOKUP(MYRANKS_H[[#This Row],[PLAYERID]],PLAYERIDMAP[],COLUMN(PLAYERIDMAP[LASTNAME]),FALSE)</f>
        <v>Frazier</v>
      </c>
      <c r="C115" s="51" t="str">
        <f>VLOOKUP(MYRANKS_H[[#This Row],[PLAYERID]],PLAYERIDMAP[],COLUMN(PLAYERIDMAP[FIRSTNAME]),FALSE)</f>
        <v>Todd</v>
      </c>
      <c r="D115" s="51" t="str">
        <f>VLOOKUP(MYRANKS_H[[#This Row],[PLAYERID]],PLAYERIDMAP[],COLUMN(PLAYERIDMAP[TEAM]),FALSE)</f>
        <v>CIN</v>
      </c>
      <c r="E115" s="51" t="str">
        <f>VLOOKUP(MYRANKS_H[[#This Row],[PLAYERID]],PLAYERIDMAP[],COLUMN(PLAYERIDMAP[POS]),FALSE)</f>
        <v>3B</v>
      </c>
      <c r="F115" s="51">
        <f>VLOOKUP(MYRANKS_H[[#This Row],[PLAYERID]],PLAYERIDMAP[],COLUMN(PLAYERIDMAP[IDFANGRAPHS]),FALSE)</f>
        <v>785</v>
      </c>
      <c r="G115" s="52">
        <f>IFERROR(VLOOKUP(MYRANKS_H[[#This Row],[IDFANGRAPHS]],STEAMER_H[],COLUMN(STEAMER_H[PA]),FALSE),0)</f>
        <v>578</v>
      </c>
      <c r="H115" s="52">
        <f>IFERROR(VLOOKUP(MYRANKS_H[[#This Row],[IDFANGRAPHS]],STEAMER_H[],COLUMN(STEAMER_H[AB]),FALSE),0)</f>
        <v>518</v>
      </c>
      <c r="I115" s="52">
        <f>IFERROR(VLOOKUP(MYRANKS_H[[#This Row],[IDFANGRAPHS]],STEAMER_H[],COLUMN(STEAMER_H[H]),FALSE),0)</f>
        <v>129</v>
      </c>
      <c r="J115" s="52">
        <f>IFERROR(VLOOKUP(MYRANKS_H[[#This Row],[IDFANGRAPHS]],STEAMER_H[],COLUMN(STEAMER_H[2B]),FALSE),0)</f>
        <v>25</v>
      </c>
      <c r="K115" s="52">
        <f>IFERROR(VLOOKUP(MYRANKS_H[[#This Row],[IDFANGRAPHS]],STEAMER_H[],COLUMN(STEAMER_H[3B]),FALSE),0)</f>
        <v>2</v>
      </c>
      <c r="L115" s="52">
        <f>IFERROR(VLOOKUP(MYRANKS_H[[#This Row],[IDFANGRAPHS]],STEAMER_H[],COLUMN(STEAMER_H[HR]),FALSE),0)</f>
        <v>22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68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123</v>
      </c>
      <c r="R115" s="52">
        <f>IFERROR(VLOOKUP(MYRANKS_H[[#This Row],[IDFANGRAPHS]],STEAMER_H[],COLUMN(STEAMER_H[SB]),FALSE),0)</f>
        <v>11</v>
      </c>
      <c r="S115" s="54">
        <f>IFERROR(MYRANKS_H[[#This Row],[H]]/MYRANKS_H[[#This Row],[AB]],0)</f>
        <v>0.24903474903474904</v>
      </c>
      <c r="T115" s="54">
        <f>IFERROR((MYRANKS_H[[#This Row],[H]]+MYRANKS_H[[#This Row],[BB]]+MYRANKS_H[[#This Row],[HBP]])/(MYRANKS_H[[#This Row],[AB]]+MYRANKS_H[[#This Row],[BB]]+MYRANKS_H[[#This Row],[HBP]]),0)</f>
        <v>0.31993006993006995</v>
      </c>
      <c r="U115" s="54">
        <f>IFERROR((MYRANKS_H[[#This Row],[H]]+MYRANKS_H[[#This Row],[2B]]+2*MYRANKS_H[[#This Row],[3B]]+3*MYRANKS_H[[#This Row],[HR]])/MYRANKS_H[[#This Row],[AB]],0)</f>
        <v>0.43243243243243246</v>
      </c>
      <c r="V11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  <c r="W115" s="69">
        <f>VLOOKUP(MYRANKS_H[[#This Row],[POS]],REPLACEMENT_LEVEL[],2,FALSE)</f>
        <v>501</v>
      </c>
      <c r="X115" s="69">
        <f>MYRANKS_H[[#This Row],[PROJ PTS]]-MYRANKS_H[[#This Row],[REPL LEVEL]]</f>
        <v>83</v>
      </c>
    </row>
    <row r="116" spans="1:24" ht="15" customHeight="1" x14ac:dyDescent="0.25">
      <c r="A116" s="44" t="s">
        <v>14738</v>
      </c>
      <c r="B116" s="46" t="str">
        <f>VLOOKUP(MYRANKS_H[[#This Row],[PLAYERID]],PLAYERIDMAP[],COLUMN(PLAYERIDMAP[LASTNAME]),FALSE)</f>
        <v>Arcia</v>
      </c>
      <c r="C116" s="51" t="str">
        <f>VLOOKUP(MYRANKS_H[[#This Row],[PLAYERID]],PLAYERIDMAP[],COLUMN(PLAYERIDMAP[FIRSTNAME]),FALSE)</f>
        <v>Oswaldo</v>
      </c>
      <c r="D116" s="51" t="str">
        <f>VLOOKUP(MYRANKS_H[[#This Row],[PLAYERID]],PLAYERIDMAP[],COLUMN(PLAYERIDMAP[TEAM]),FALSE)</f>
        <v>MIN</v>
      </c>
      <c r="E116" s="51" t="str">
        <f>VLOOKUP(MYRANKS_H[[#This Row],[PLAYERID]],PLAYERIDMAP[],COLUMN(PLAYERIDMAP[POS]),FALSE)</f>
        <v>OF</v>
      </c>
      <c r="F116" s="51">
        <f>VLOOKUP(MYRANKS_H[[#This Row],[PLAYERID]],PLAYERIDMAP[],COLUMN(PLAYERIDMAP[IDFANGRAPHS]),FALSE)</f>
        <v>10306</v>
      </c>
      <c r="G116" s="52">
        <f>IFERROR(VLOOKUP(MYRANKS_H[[#This Row],[IDFANGRAPHS]],STEAMER_H[],COLUMN(STEAMER_H[PA]),FALSE),0)</f>
        <v>539</v>
      </c>
      <c r="H116" s="52">
        <f>IFERROR(VLOOKUP(MYRANKS_H[[#This Row],[IDFANGRAPHS]],STEAMER_H[],COLUMN(STEAMER_H[AB]),FALSE),0)</f>
        <v>486</v>
      </c>
      <c r="I116" s="52">
        <f>IFERROR(VLOOKUP(MYRANKS_H[[#This Row],[IDFANGRAPHS]],STEAMER_H[],COLUMN(STEAMER_H[H]),FALSE),0)</f>
        <v>126</v>
      </c>
      <c r="J116" s="52">
        <f>IFERROR(VLOOKUP(MYRANKS_H[[#This Row],[IDFANGRAPHS]],STEAMER_H[],COLUMN(STEAMER_H[2B]),FALSE),0)</f>
        <v>24</v>
      </c>
      <c r="K116" s="52">
        <f>IFERROR(VLOOKUP(MYRANKS_H[[#This Row],[IDFANGRAPHS]],STEAMER_H[],COLUMN(STEAMER_H[3B]),FALSE),0)</f>
        <v>3</v>
      </c>
      <c r="L116" s="52">
        <f>IFERROR(VLOOKUP(MYRANKS_H[[#This Row],[IDFANGRAPHS]],STEAMER_H[],COLUMN(STEAMER_H[HR]),FALSE),0)</f>
        <v>24</v>
      </c>
      <c r="M116" s="52">
        <f>IFERROR(VLOOKUP(MYRANKS_H[[#This Row],[IDFANGRAPHS]],STEAMER_H[],COLUMN(STEAMER_H[R]),FALSE),0)</f>
        <v>66</v>
      </c>
      <c r="N116" s="52">
        <f>IFERROR(VLOOKUP(MYRANKS_H[[#This Row],[IDFANGRAPHS]],STEAMER_H[],COLUMN(STEAMER_H[RBI]),FALSE),0)</f>
        <v>73</v>
      </c>
      <c r="O116" s="52">
        <f>IFERROR(VLOOKUP(MYRANKS_H[[#This Row],[IDFANGRAPHS]],STEAMER_H[],COLUMN(STEAMER_H[BB]),FALSE),0)</f>
        <v>40</v>
      </c>
      <c r="P116" s="52">
        <f>IFERROR(VLOOKUP(MYRANKS_H[[#This Row],[IDFANGRAPHS]],STEAMER_H[],COLUMN(STEAMER_H[HBP]),FALSE),0)</f>
        <v>6</v>
      </c>
      <c r="Q116" s="52">
        <f>IFERROR(VLOOKUP(MYRANKS_H[[#This Row],[IDFANGRAPHS]],STEAMER_H[],COLUMN(STEAMER_H[SO]),FALSE),0)</f>
        <v>137</v>
      </c>
      <c r="R116" s="52">
        <f>IFERROR(VLOOKUP(MYRANKS_H[[#This Row],[IDFANGRAPHS]],STEAMER_H[],COLUMN(STEAMER_H[SB]),FALSE),0)</f>
        <v>4</v>
      </c>
      <c r="S116" s="54">
        <f>IFERROR(MYRANKS_H[[#This Row],[H]]/MYRANKS_H[[#This Row],[AB]],0)</f>
        <v>0.25925925925925924</v>
      </c>
      <c r="T116" s="54">
        <f>IFERROR((MYRANKS_H[[#This Row],[H]]+MYRANKS_H[[#This Row],[BB]]+MYRANKS_H[[#This Row],[HBP]])/(MYRANKS_H[[#This Row],[AB]]+MYRANKS_H[[#This Row],[BB]]+MYRANKS_H[[#This Row],[HBP]]),0)</f>
        <v>0.32330827067669171</v>
      </c>
      <c r="U116" s="54">
        <f>IFERROR((MYRANKS_H[[#This Row],[H]]+MYRANKS_H[[#This Row],[2B]]+2*MYRANKS_H[[#This Row],[3B]]+3*MYRANKS_H[[#This Row],[HR]])/MYRANKS_H[[#This Row],[AB]],0)</f>
        <v>0.46913580246913578</v>
      </c>
      <c r="V1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  <c r="W116" s="69">
        <f>VLOOKUP(MYRANKS_H[[#This Row],[POS]],REPLACEMENT_LEVEL[],2,FALSE)</f>
        <v>496</v>
      </c>
      <c r="X116" s="69">
        <f>MYRANKS_H[[#This Row],[PROJ PTS]]-MYRANKS_H[[#This Row],[REPL LEVEL]]</f>
        <v>83</v>
      </c>
    </row>
    <row r="117" spans="1:24" ht="15" customHeight="1" x14ac:dyDescent="0.25">
      <c r="A117" s="44" t="s">
        <v>19409</v>
      </c>
      <c r="B117" s="46" t="str">
        <f>VLOOKUP(MYRANKS_H[[#This Row],[PLAYERID]],PLAYERIDMAP[],COLUMN(PLAYERIDMAP[LASTNAME]),FALSE)</f>
        <v>Santana</v>
      </c>
      <c r="C117" s="51" t="str">
        <f>VLOOKUP(MYRANKS_H[[#This Row],[PLAYERID]],PLAYERIDMAP[],COLUMN(PLAYERIDMAP[FIRSTNAME]),FALSE)</f>
        <v>Danny</v>
      </c>
      <c r="D117" s="51" t="str">
        <f>VLOOKUP(MYRANKS_H[[#This Row],[PLAYERID]],PLAYERIDMAP[],COLUMN(PLAYERIDMAP[TEAM]),FALSE)</f>
        <v>MIN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10322</v>
      </c>
      <c r="G117" s="52">
        <f>IFERROR(VLOOKUP(MYRANKS_H[[#This Row],[IDFANGRAPHS]],STEAMER_H[],COLUMN(STEAMER_H[PA]),FALSE),0)</f>
        <v>631</v>
      </c>
      <c r="H117" s="52">
        <f>IFERROR(VLOOKUP(MYRANKS_H[[#This Row],[IDFANGRAPHS]],STEAMER_H[],COLUMN(STEAMER_H[AB]),FALSE),0)</f>
        <v>588</v>
      </c>
      <c r="I117" s="52">
        <f>IFERROR(VLOOKUP(MYRANKS_H[[#This Row],[IDFANGRAPHS]],STEAMER_H[],COLUMN(STEAMER_H[H]),FALSE),0)</f>
        <v>160</v>
      </c>
      <c r="J117" s="52">
        <f>IFERROR(VLOOKUP(MYRANKS_H[[#This Row],[IDFANGRAPHS]],STEAMER_H[],COLUMN(STEAMER_H[2B]),FALSE),0)</f>
        <v>29</v>
      </c>
      <c r="K117" s="52">
        <f>IFERROR(VLOOKUP(MYRANKS_H[[#This Row],[IDFANGRAPHS]],STEAMER_H[],COLUMN(STEAMER_H[3B]),FALSE),0)</f>
        <v>7</v>
      </c>
      <c r="L117" s="52">
        <f>IFERROR(VLOOKUP(MYRANKS_H[[#This Row],[IDFANGRAPHS]],STEAMER_H[],COLUMN(STEAMER_H[HR]),FALSE),0)</f>
        <v>8</v>
      </c>
      <c r="M117" s="52">
        <f>IFERROR(VLOOKUP(MYRANKS_H[[#This Row],[IDFANGRAPHS]],STEAMER_H[],COLUMN(STEAMER_H[R]),FALSE),0)</f>
        <v>73</v>
      </c>
      <c r="N117" s="52">
        <f>IFERROR(VLOOKUP(MYRANKS_H[[#This Row],[IDFANGRAPHS]],STEAMER_H[],COLUMN(STEAMER_H[RBI]),FALSE),0)</f>
        <v>52</v>
      </c>
      <c r="O117" s="52">
        <f>IFERROR(VLOOKUP(MYRANKS_H[[#This Row],[IDFANGRAPHS]],STEAMER_H[],COLUMN(STEAMER_H[BB]),FALSE),0)</f>
        <v>28</v>
      </c>
      <c r="P117" s="52">
        <f>IFERROR(VLOOKUP(MYRANKS_H[[#This Row],[IDFANGRAPHS]],STEAMER_H[],COLUMN(STEAMER_H[HBP]),FALSE),0)</f>
        <v>5</v>
      </c>
      <c r="Q117" s="52">
        <f>IFERROR(VLOOKUP(MYRANKS_H[[#This Row],[IDFANGRAPHS]],STEAMER_H[],COLUMN(STEAMER_H[SO]),FALSE),0)</f>
        <v>118</v>
      </c>
      <c r="R117" s="52">
        <f>IFERROR(VLOOKUP(MYRANKS_H[[#This Row],[IDFANGRAPHS]],STEAMER_H[],COLUMN(STEAMER_H[SB]),FALSE),0)</f>
        <v>24</v>
      </c>
      <c r="S117" s="54">
        <f>IFERROR(MYRANKS_H[[#This Row],[H]]/MYRANKS_H[[#This Row],[AB]],0)</f>
        <v>0.27210884353741499</v>
      </c>
      <c r="T117" s="54">
        <f>IFERROR((MYRANKS_H[[#This Row],[H]]+MYRANKS_H[[#This Row],[BB]]+MYRANKS_H[[#This Row],[HBP]])/(MYRANKS_H[[#This Row],[AB]]+MYRANKS_H[[#This Row],[BB]]+MYRANKS_H[[#This Row],[HBP]]),0)</f>
        <v>0.31078904991948469</v>
      </c>
      <c r="U117" s="54">
        <f>IFERROR((MYRANKS_H[[#This Row],[H]]+MYRANKS_H[[#This Row],[2B]]+2*MYRANKS_H[[#This Row],[3B]]+3*MYRANKS_H[[#This Row],[HR]])/MYRANKS_H[[#This Row],[AB]],0)</f>
        <v>0.38605442176870747</v>
      </c>
      <c r="V1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  <c r="W117" s="69">
        <f>VLOOKUP(MYRANKS_H[[#This Row],[POS]],REPLACEMENT_LEVEL[],2,FALSE)</f>
        <v>480</v>
      </c>
      <c r="X117" s="69">
        <f>MYRANKS_H[[#This Row],[PROJ PTS]]-MYRANKS_H[[#This Row],[REPL LEVEL]]</f>
        <v>82</v>
      </c>
    </row>
    <row r="118" spans="1:24" x14ac:dyDescent="0.25">
      <c r="A118" s="44" t="s">
        <v>15223</v>
      </c>
      <c r="B118" s="46" t="str">
        <f>VLOOKUP(MYRANKS_H[[#This Row],[PLAYERID]],PLAYERIDMAP[],COLUMN(PLAYERIDMAP[LASTNAME]),FALSE)</f>
        <v>Bruce</v>
      </c>
      <c r="C118" s="51" t="str">
        <f>VLOOKUP(MYRANKS_H[[#This Row],[PLAYERID]],PLAYERIDMAP[],COLUMN(PLAYERIDMAP[FIRSTNAME]),FALSE)</f>
        <v>Jay</v>
      </c>
      <c r="D118" s="51" t="str">
        <f>VLOOKUP(MYRANKS_H[[#This Row],[PLAYERID]],PLAYERIDMAP[],COLUMN(PLAYERIDMAP[TEAM]),FALSE)</f>
        <v>CIN</v>
      </c>
      <c r="E118" s="51" t="str">
        <f>VLOOKUP(MYRANKS_H[[#This Row],[PLAYERID]],PLAYERIDMAP[],COLUMN(PLAYERIDMAP[POS]),FALSE)</f>
        <v>OF</v>
      </c>
      <c r="F118" s="51">
        <f>VLOOKUP(MYRANKS_H[[#This Row],[PLAYERID]],PLAYERIDMAP[],COLUMN(PLAYERIDMAP[IDFANGRAPHS]),FALSE)</f>
        <v>9892</v>
      </c>
      <c r="G118" s="52">
        <f>IFERROR(VLOOKUP(MYRANKS_H[[#This Row],[IDFANGRAPHS]],STEAMER_H[],COLUMN(STEAMER_H[PA]),FALSE),0)</f>
        <v>558</v>
      </c>
      <c r="H118" s="52">
        <f>IFERROR(VLOOKUP(MYRANKS_H[[#This Row],[IDFANGRAPHS]],STEAMER_H[],COLUMN(STEAMER_H[AB]),FALSE),0)</f>
        <v>497</v>
      </c>
      <c r="I118" s="52">
        <f>IFERROR(VLOOKUP(MYRANKS_H[[#This Row],[IDFANGRAPHS]],STEAMER_H[],COLUMN(STEAMER_H[H]),FALSE),0)</f>
        <v>119</v>
      </c>
      <c r="J118" s="52">
        <f>IFERROR(VLOOKUP(MYRANKS_H[[#This Row],[IDFANGRAPHS]],STEAMER_H[],COLUMN(STEAMER_H[2B]),FALSE),0)</f>
        <v>25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24</v>
      </c>
      <c r="M118" s="52">
        <f>IFERROR(VLOOKUP(MYRANKS_H[[#This Row],[IDFANGRAPHS]],STEAMER_H[],COLUMN(STEAMER_H[R]),FALSE),0)</f>
        <v>64</v>
      </c>
      <c r="N118" s="52">
        <f>IFERROR(VLOOKUP(MYRANKS_H[[#This Row],[IDFANGRAPHS]],STEAMER_H[],COLUMN(STEAMER_H[RBI]),FALSE),0)</f>
        <v>72</v>
      </c>
      <c r="O118" s="52">
        <f>IFERROR(VLOOKUP(MYRANKS_H[[#This Row],[IDFANGRAPHS]],STEAMER_H[],COLUMN(STEAMER_H[BB]),FALSE),0)</f>
        <v>53</v>
      </c>
      <c r="P118" s="52">
        <f>IFERROR(VLOOKUP(MYRANKS_H[[#This Row],[IDFANGRAPHS]],STEAMER_H[],COLUMN(STEAMER_H[HBP]),FALSE),0)</f>
        <v>3</v>
      </c>
      <c r="Q118" s="52">
        <f>IFERROR(VLOOKUP(MYRANKS_H[[#This Row],[IDFANGRAPHS]],STEAMER_H[],COLUMN(STEAMER_H[SO]),FALSE),0)</f>
        <v>144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0.23943661971830985</v>
      </c>
      <c r="T118" s="54">
        <f>IFERROR((MYRANKS_H[[#This Row],[H]]+MYRANKS_H[[#This Row],[BB]]+MYRANKS_H[[#This Row],[HBP]])/(MYRANKS_H[[#This Row],[AB]]+MYRANKS_H[[#This Row],[BB]]+MYRANKS_H[[#This Row],[HBP]]),0)</f>
        <v>0.31645569620253167</v>
      </c>
      <c r="U118" s="54">
        <f>IFERROR((MYRANKS_H[[#This Row],[H]]+MYRANKS_H[[#This Row],[2B]]+2*MYRANKS_H[[#This Row],[3B]]+3*MYRANKS_H[[#This Row],[HR]])/MYRANKS_H[[#This Row],[AB]],0)</f>
        <v>0.43863179074446679</v>
      </c>
      <c r="V1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  <c r="W118" s="69">
        <f>VLOOKUP(MYRANKS_H[[#This Row],[POS]],REPLACEMENT_LEVEL[],2,FALSE)</f>
        <v>496</v>
      </c>
      <c r="X118" s="69">
        <f>MYRANKS_H[[#This Row],[PROJ PTS]]-MYRANKS_H[[#This Row],[REPL LEVEL]]</f>
        <v>81</v>
      </c>
    </row>
    <row r="119" spans="1:24" ht="15" customHeight="1" x14ac:dyDescent="0.25">
      <c r="A119" s="44" t="s">
        <v>17248</v>
      </c>
      <c r="B119" s="46" t="str">
        <f>VLOOKUP(MYRANKS_H[[#This Row],[PLAYERID]],PLAYERIDMAP[],COLUMN(PLAYERIDMAP[LASTNAME]),FALSE)</f>
        <v>Jennings</v>
      </c>
      <c r="C119" s="51" t="str">
        <f>VLOOKUP(MYRANKS_H[[#This Row],[PLAYERID]],PLAYERIDMAP[],COLUMN(PLAYERIDMAP[FIRSTNAME]),FALSE)</f>
        <v>Desmond</v>
      </c>
      <c r="D119" s="51" t="str">
        <f>VLOOKUP(MYRANKS_H[[#This Row],[PLAYERID]],PLAYERIDMAP[],COLUMN(PLAYERIDMAP[TEAM]),FALSE)</f>
        <v>TB</v>
      </c>
      <c r="E119" s="51" t="str">
        <f>VLOOKUP(MYRANKS_H[[#This Row],[PLAYERID]],PLAYERIDMAP[],COLUMN(PLAYERIDMAP[POS]),FALSE)</f>
        <v>OF</v>
      </c>
      <c r="F119" s="51">
        <f>VLOOKUP(MYRANKS_H[[#This Row],[PLAYERID]],PLAYERIDMAP[],COLUMN(PLAYERIDMAP[IDFANGRAPHS]),FALSE)</f>
        <v>1965</v>
      </c>
      <c r="G119" s="52">
        <f>IFERROR(VLOOKUP(MYRANKS_H[[#This Row],[IDFANGRAPHS]],STEAMER_H[],COLUMN(STEAMER_H[PA]),FALSE),0)</f>
        <v>627</v>
      </c>
      <c r="H119" s="52">
        <f>IFERROR(VLOOKUP(MYRANKS_H[[#This Row],[IDFANGRAPHS]],STEAMER_H[],COLUMN(STEAMER_H[AB]),FALSE),0)</f>
        <v>553</v>
      </c>
      <c r="I119" s="52">
        <f>IFERROR(VLOOKUP(MYRANKS_H[[#This Row],[IDFANGRAPHS]],STEAMER_H[],COLUMN(STEAMER_H[H]),FALSE),0)</f>
        <v>134</v>
      </c>
      <c r="J119" s="52">
        <f>IFERROR(VLOOKUP(MYRANKS_H[[#This Row],[IDFANGRAPHS]],STEAMER_H[],COLUMN(STEAMER_H[2B]),FALSE),0)</f>
        <v>28</v>
      </c>
      <c r="K119" s="52">
        <f>IFERROR(VLOOKUP(MYRANKS_H[[#This Row],[IDFANGRAPHS]],STEAMER_H[],COLUMN(STEAMER_H[3B]),FALSE),0)</f>
        <v>3</v>
      </c>
      <c r="L119" s="52">
        <f>IFERROR(VLOOKUP(MYRANKS_H[[#This Row],[IDFANGRAPHS]],STEAMER_H[],COLUMN(STEAMER_H[HR]),FALSE),0)</f>
        <v>14</v>
      </c>
      <c r="M119" s="52">
        <f>IFERROR(VLOOKUP(MYRANKS_H[[#This Row],[IDFANGRAPHS]],STEAMER_H[],COLUMN(STEAMER_H[R]),FALSE),0)</f>
        <v>75</v>
      </c>
      <c r="N119" s="52">
        <f>IFERROR(VLOOKUP(MYRANKS_H[[#This Row],[IDFANGRAPHS]],STEAMER_H[],COLUMN(STEAMER_H[RBI]),FALSE),0)</f>
        <v>55</v>
      </c>
      <c r="O119" s="52">
        <f>IFERROR(VLOOKUP(MYRANKS_H[[#This Row],[IDFANGRAPHS]],STEAMER_H[],COLUMN(STEAMER_H[BB]),FALSE),0)</f>
        <v>59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124</v>
      </c>
      <c r="R119" s="52">
        <f>IFERROR(VLOOKUP(MYRANKS_H[[#This Row],[IDFANGRAPHS]],STEAMER_H[],COLUMN(STEAMER_H[SB]),FALSE),0)</f>
        <v>19</v>
      </c>
      <c r="S119" s="54">
        <f>IFERROR(MYRANKS_H[[#This Row],[H]]/MYRANKS_H[[#This Row],[AB]],0)</f>
        <v>0.24231464737793851</v>
      </c>
      <c r="T119" s="54">
        <f>IFERROR((MYRANKS_H[[#This Row],[H]]+MYRANKS_H[[#This Row],[BB]]+MYRANKS_H[[#This Row],[HBP]])/(MYRANKS_H[[#This Row],[AB]]+MYRANKS_H[[#This Row],[BB]]+MYRANKS_H[[#This Row],[HBP]]),0)</f>
        <v>0.32090761750405189</v>
      </c>
      <c r="U119" s="54">
        <f>IFERROR((MYRANKS_H[[#This Row],[H]]+MYRANKS_H[[#This Row],[2B]]+2*MYRANKS_H[[#This Row],[3B]]+3*MYRANKS_H[[#This Row],[HR]])/MYRANKS_H[[#This Row],[AB]],0)</f>
        <v>0.379746835443038</v>
      </c>
      <c r="V1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19" s="69">
        <f>VLOOKUP(MYRANKS_H[[#This Row],[POS]],REPLACEMENT_LEVEL[],2,FALSE)</f>
        <v>496</v>
      </c>
      <c r="X119" s="69">
        <f>MYRANKS_H[[#This Row],[PROJ PTS]]-MYRANKS_H[[#This Row],[REPL LEVEL]]</f>
        <v>80</v>
      </c>
    </row>
    <row r="120" spans="1:24" ht="15" customHeight="1" x14ac:dyDescent="0.25">
      <c r="A120" s="44" t="s">
        <v>19561</v>
      </c>
      <c r="B120" s="46" t="str">
        <f>VLOOKUP(MYRANKS_H[[#This Row],[PLAYERID]],PLAYERIDMAP[],COLUMN(PLAYERIDMAP[LASTNAME]),FALSE)</f>
        <v>Singleton</v>
      </c>
      <c r="C120" s="51" t="str">
        <f>VLOOKUP(MYRANKS_H[[#This Row],[PLAYERID]],PLAYERIDMAP[],COLUMN(PLAYERIDMAP[FIRSTNAME]),FALSE)</f>
        <v>Jonathan</v>
      </c>
      <c r="D120" s="51" t="str">
        <f>VLOOKUP(MYRANKS_H[[#This Row],[PLAYERID]],PLAYERIDMAP[],COLUMN(PLAYERIDMAP[TEAM]),FALSE)</f>
        <v>HOU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10441</v>
      </c>
      <c r="G120" s="52">
        <f>IFERROR(VLOOKUP(MYRANKS_H[[#This Row],[IDFANGRAPHS]],STEAMER_H[],COLUMN(STEAMER_H[PA]),FALSE),0)</f>
        <v>588</v>
      </c>
      <c r="H120" s="52">
        <f>IFERROR(VLOOKUP(MYRANKS_H[[#This Row],[IDFANGRAPHS]],STEAMER_H[],COLUMN(STEAMER_H[AB]),FALSE),0)</f>
        <v>501</v>
      </c>
      <c r="I120" s="52">
        <f>IFERROR(VLOOKUP(MYRANKS_H[[#This Row],[IDFANGRAPHS]],STEAMER_H[],COLUMN(STEAMER_H[H]),FALSE),0)</f>
        <v>109</v>
      </c>
      <c r="J120" s="52">
        <f>IFERROR(VLOOKUP(MYRANKS_H[[#This Row],[IDFANGRAPHS]],STEAMER_H[],COLUMN(STEAMER_H[2B]),FALSE),0)</f>
        <v>21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21</v>
      </c>
      <c r="M120" s="52">
        <f>IFERROR(VLOOKUP(MYRANKS_H[[#This Row],[IDFANGRAPHS]],STEAMER_H[],COLUMN(STEAMER_H[R]),FALSE),0)</f>
        <v>66</v>
      </c>
      <c r="N120" s="52">
        <f>IFERROR(VLOOKUP(MYRANKS_H[[#This Row],[IDFANGRAPHS]],STEAMER_H[],COLUMN(STEAMER_H[RBI]),FALSE),0)</f>
        <v>66</v>
      </c>
      <c r="O120" s="52">
        <f>IFERROR(VLOOKUP(MYRANKS_H[[#This Row],[IDFANGRAPHS]],STEAMER_H[],COLUMN(STEAMER_H[BB]),FALSE),0)</f>
        <v>77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164</v>
      </c>
      <c r="R120" s="52">
        <f>IFERROR(VLOOKUP(MYRANKS_H[[#This Row],[IDFANGRAPHS]],STEAMER_H[],COLUMN(STEAMER_H[SB]),FALSE),0)</f>
        <v>5</v>
      </c>
      <c r="S120" s="54">
        <f>IFERROR(MYRANKS_H[[#This Row],[H]]/MYRANKS_H[[#This Row],[AB]],0)</f>
        <v>0.21756487025948104</v>
      </c>
      <c r="T120" s="54">
        <f>IFERROR((MYRANKS_H[[#This Row],[H]]+MYRANKS_H[[#This Row],[BB]]+MYRANKS_H[[#This Row],[HBP]])/(MYRANKS_H[[#This Row],[AB]]+MYRANKS_H[[#This Row],[BB]]+MYRANKS_H[[#This Row],[HBP]]),0)</f>
        <v>0.32413793103448274</v>
      </c>
      <c r="U120" s="54">
        <f>IFERROR((MYRANKS_H[[#This Row],[H]]+MYRANKS_H[[#This Row],[2B]]+2*MYRANKS_H[[#This Row],[3B]]+3*MYRANKS_H[[#This Row],[HR]])/MYRANKS_H[[#This Row],[AB]],0)</f>
        <v>0.38922155688622756</v>
      </c>
      <c r="V1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  <c r="W120" s="69">
        <f>VLOOKUP(MYRANKS_H[[#This Row],[POS]],REPLACEMENT_LEVEL[],2,FALSE)</f>
        <v>467</v>
      </c>
      <c r="X120" s="69">
        <f>MYRANKS_H[[#This Row],[PROJ PTS]]-MYRANKS_H[[#This Row],[REPL LEVEL]]</f>
        <v>80</v>
      </c>
    </row>
    <row r="121" spans="1:24" ht="15" customHeight="1" x14ac:dyDescent="0.25">
      <c r="A121" s="44" t="s">
        <v>18329</v>
      </c>
      <c r="B121" s="46" t="str">
        <f>VLOOKUP(MYRANKS_H[[#This Row],[PLAYERID]],PLAYERIDMAP[],COLUMN(PLAYERIDMAP[LASTNAME]),FALSE)</f>
        <v>Murphy</v>
      </c>
      <c r="C121" s="51" t="str">
        <f>VLOOKUP(MYRANKS_H[[#This Row],[PLAYERID]],PLAYERIDMAP[],COLUMN(PLAYERIDMAP[FIRSTNAME]),FALSE)</f>
        <v>Daniel</v>
      </c>
      <c r="D121" s="51" t="str">
        <f>VLOOKUP(MYRANKS_H[[#This Row],[PLAYERID]],PLAYERIDMAP[],COLUMN(PLAYERIDMAP[TEAM]),FALSE)</f>
        <v>NYM</v>
      </c>
      <c r="E121" s="51" t="str">
        <f>VLOOKUP(MYRANKS_H[[#This Row],[PLAYERID]],PLAYERIDMAP[],COLUMN(PLAYERIDMAP[POS]),FALSE)</f>
        <v>2B</v>
      </c>
      <c r="F121" s="51">
        <f>VLOOKUP(MYRANKS_H[[#This Row],[PLAYERID]],PLAYERIDMAP[],COLUMN(PLAYERIDMAP[IDFANGRAPHS]),FALSE)</f>
        <v>4316</v>
      </c>
      <c r="G121" s="52">
        <f>IFERROR(VLOOKUP(MYRANKS_H[[#This Row],[IDFANGRAPHS]],STEAMER_H[],COLUMN(STEAMER_H[PA]),FALSE),0)</f>
        <v>618</v>
      </c>
      <c r="H121" s="52">
        <f>IFERROR(VLOOKUP(MYRANKS_H[[#This Row],[IDFANGRAPHS]],STEAMER_H[],COLUMN(STEAMER_H[AB]),FALSE),0)</f>
        <v>572</v>
      </c>
      <c r="I121" s="52">
        <f>IFERROR(VLOOKUP(MYRANKS_H[[#This Row],[IDFANGRAPHS]],STEAMER_H[],COLUMN(STEAMER_H[H]),FALSE),0)</f>
        <v>158</v>
      </c>
      <c r="J121" s="52">
        <f>IFERROR(VLOOKUP(MYRANKS_H[[#This Row],[IDFANGRAPHS]],STEAMER_H[],COLUMN(STEAMER_H[2B]),FALSE),0)</f>
        <v>34</v>
      </c>
      <c r="K121" s="52">
        <f>IFERROR(VLOOKUP(MYRANKS_H[[#This Row],[IDFANGRAPHS]],STEAMER_H[],COLUMN(STEAMER_H[3B]),FALSE),0)</f>
        <v>2</v>
      </c>
      <c r="L121" s="52">
        <f>IFERROR(VLOOKUP(MYRANKS_H[[#This Row],[IDFANGRAPHS]],STEAMER_H[],COLUMN(STEAMER_H[HR]),FALSE),0)</f>
        <v>9</v>
      </c>
      <c r="M121" s="52">
        <f>IFERROR(VLOOKUP(MYRANKS_H[[#This Row],[IDFANGRAPHS]],STEAMER_H[],COLUMN(STEAMER_H[R]),FALSE),0)</f>
        <v>68</v>
      </c>
      <c r="N121" s="52">
        <f>IFERROR(VLOOKUP(MYRANKS_H[[#This Row],[IDFANGRAPHS]],STEAMER_H[],COLUMN(STEAMER_H[RBI]),FALSE),0)</f>
        <v>56</v>
      </c>
      <c r="O121" s="52">
        <f>IFERROR(VLOOKUP(MYRANKS_H[[#This Row],[IDFANGRAPHS]],STEAMER_H[],COLUMN(STEAMER_H[BB]),FALSE),0)</f>
        <v>36</v>
      </c>
      <c r="P121" s="52">
        <f>IFERROR(VLOOKUP(MYRANKS_H[[#This Row],[IDFANGRAPHS]],STEAMER_H[],COLUMN(STEAMER_H[HBP]),FALSE),0)</f>
        <v>2</v>
      </c>
      <c r="Q121" s="52">
        <f>IFERROR(VLOOKUP(MYRANKS_H[[#This Row],[IDFANGRAPHS]],STEAMER_H[],COLUMN(STEAMER_H[SO]),FALSE),0)</f>
        <v>84</v>
      </c>
      <c r="R121" s="52">
        <f>IFERROR(VLOOKUP(MYRANKS_H[[#This Row],[IDFANGRAPHS]],STEAMER_H[],COLUMN(STEAMER_H[SB]),FALSE),0)</f>
        <v>11</v>
      </c>
      <c r="S121" s="54">
        <f>IFERROR(MYRANKS_H[[#This Row],[H]]/MYRANKS_H[[#This Row],[AB]],0)</f>
        <v>0.2762237762237762</v>
      </c>
      <c r="T121" s="54">
        <f>IFERROR((MYRANKS_H[[#This Row],[H]]+MYRANKS_H[[#This Row],[BB]]+MYRANKS_H[[#This Row],[HBP]])/(MYRANKS_H[[#This Row],[AB]]+MYRANKS_H[[#This Row],[BB]]+MYRANKS_H[[#This Row],[HBP]]),0)</f>
        <v>0.32131147540983607</v>
      </c>
      <c r="U121" s="54">
        <f>IFERROR((MYRANKS_H[[#This Row],[H]]+MYRANKS_H[[#This Row],[2B]]+2*MYRANKS_H[[#This Row],[3B]]+3*MYRANKS_H[[#This Row],[HR]])/MYRANKS_H[[#This Row],[AB]],0)</f>
        <v>0.38986013986013984</v>
      </c>
      <c r="V1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  <c r="W121" s="69">
        <f>VLOOKUP(MYRANKS_H[[#This Row],[POS]],REPLACEMENT_LEVEL[],2,FALSE)</f>
        <v>473</v>
      </c>
      <c r="X121" s="69">
        <f>MYRANKS_H[[#This Row],[PROJ PTS]]-MYRANKS_H[[#This Row],[REPL LEVEL]]</f>
        <v>79</v>
      </c>
    </row>
    <row r="122" spans="1:24" ht="15" customHeight="1" x14ac:dyDescent="0.25">
      <c r="A122" s="44" t="s">
        <v>15802</v>
      </c>
      <c r="B122" s="46" t="str">
        <f>VLOOKUP(MYRANKS_H[[#This Row],[PLAYERID]],PLAYERIDMAP[],COLUMN(PLAYERIDMAP[LASTNAME]),FALSE)</f>
        <v>Cuddyer</v>
      </c>
      <c r="C122" s="51" t="str">
        <f>VLOOKUP(MYRANKS_H[[#This Row],[PLAYERID]],PLAYERIDMAP[],COLUMN(PLAYERIDMAP[FIRSTNAME]),FALSE)</f>
        <v>Michael</v>
      </c>
      <c r="D122" s="51" t="str">
        <f>VLOOKUP(MYRANKS_H[[#This Row],[PLAYERID]],PLAYERIDMAP[],COLUMN(PLAYERIDMAP[TEAM]),FALSE)</f>
        <v>NYM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1534</v>
      </c>
      <c r="G122" s="52">
        <f>IFERROR(VLOOKUP(MYRANKS_H[[#This Row],[IDFANGRAPHS]],STEAMER_H[],COLUMN(STEAMER_H[PA]),FALSE),0)</f>
        <v>596</v>
      </c>
      <c r="H122" s="52">
        <f>IFERROR(VLOOKUP(MYRANKS_H[[#This Row],[IDFANGRAPHS]],STEAMER_H[],COLUMN(STEAMER_H[AB]),FALSE),0)</f>
        <v>540</v>
      </c>
      <c r="I122" s="52">
        <f>IFERROR(VLOOKUP(MYRANKS_H[[#This Row],[IDFANGRAPHS]],STEAMER_H[],COLUMN(STEAMER_H[H]),FALSE),0)</f>
        <v>138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2</v>
      </c>
      <c r="L122" s="52">
        <f>IFERROR(VLOOKUP(MYRANKS_H[[#This Row],[IDFANGRAPHS]],STEAMER_H[],COLUMN(STEAMER_H[HR]),FALSE),0)</f>
        <v>19</v>
      </c>
      <c r="M122" s="52">
        <f>IFERROR(VLOOKUP(MYRANKS_H[[#This Row],[IDFANGRAPHS]],STEAMER_H[],COLUMN(STEAMER_H[R]),FALSE),0)</f>
        <v>64</v>
      </c>
      <c r="N122" s="52">
        <f>IFERROR(VLOOKUP(MYRANKS_H[[#This Row],[IDFANGRAPHS]],STEAMER_H[],COLUMN(STEAMER_H[RBI]),FALSE),0)</f>
        <v>71</v>
      </c>
      <c r="O122" s="52">
        <f>IFERROR(VLOOKUP(MYRANKS_H[[#This Row],[IDFANGRAPHS]],STEAMER_H[],COLUMN(STEAMER_H[BB]),FALSE),0)</f>
        <v>46</v>
      </c>
      <c r="P122" s="52">
        <f>IFERROR(VLOOKUP(MYRANKS_H[[#This Row],[IDFANGRAPHS]],STEAMER_H[],COLUMN(STEAMER_H[HBP]),FALSE),0)</f>
        <v>3</v>
      </c>
      <c r="Q122" s="52">
        <f>IFERROR(VLOOKUP(MYRANKS_H[[#This Row],[IDFANGRAPHS]],STEAMER_H[],COLUMN(STEAMER_H[SO]),FALSE),0)</f>
        <v>111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0.25555555555555554</v>
      </c>
      <c r="T122" s="54">
        <f>IFERROR((MYRANKS_H[[#This Row],[H]]+MYRANKS_H[[#This Row],[BB]]+MYRANKS_H[[#This Row],[HBP]])/(MYRANKS_H[[#This Row],[AB]]+MYRANKS_H[[#This Row],[BB]]+MYRANKS_H[[#This Row],[HBP]]),0)</f>
        <v>0.31748726655348047</v>
      </c>
      <c r="U122" s="54">
        <f>IFERROR((MYRANKS_H[[#This Row],[H]]+MYRANKS_H[[#This Row],[2B]]+2*MYRANKS_H[[#This Row],[3B]]+3*MYRANKS_H[[#This Row],[HR]])/MYRANKS_H[[#This Row],[AB]],0)</f>
        <v>0.42037037037037039</v>
      </c>
      <c r="V1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  <c r="W122" s="69">
        <f>VLOOKUP(MYRANKS_H[[#This Row],[POS]],REPLACEMENT_LEVEL[],2,FALSE)</f>
        <v>496</v>
      </c>
      <c r="X122" s="69">
        <f>MYRANKS_H[[#This Row],[PROJ PTS]]-MYRANKS_H[[#This Row],[REPL LEVEL]]</f>
        <v>78</v>
      </c>
    </row>
    <row r="123" spans="1:24" ht="15" customHeight="1" x14ac:dyDescent="0.25">
      <c r="A123" s="44" t="s">
        <v>18447</v>
      </c>
      <c r="B123" s="46" t="str">
        <f>VLOOKUP(MYRANKS_H[[#This Row],[PLAYERID]],PLAYERIDMAP[],COLUMN(PLAYERIDMAP[LASTNAME]),FALSE)</f>
        <v>Norris</v>
      </c>
      <c r="C123" s="51" t="str">
        <f>VLOOKUP(MYRANKS_H[[#This Row],[PLAYERID]],PLAYERIDMAP[],COLUMN(PLAYERIDMAP[FIRSTNAME]),FALSE)</f>
        <v>Derek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C</v>
      </c>
      <c r="F123" s="51">
        <f>VLOOKUP(MYRANKS_H[[#This Row],[PLAYERID]],PLAYERIDMAP[],COLUMN(PLAYERIDMAP[IDFANGRAPHS]),FALSE)</f>
        <v>6867</v>
      </c>
      <c r="G123" s="52">
        <f>IFERROR(VLOOKUP(MYRANKS_H[[#This Row],[IDFANGRAPHS]],STEAMER_H[],COLUMN(STEAMER_H[PA]),FALSE),0)</f>
        <v>407</v>
      </c>
      <c r="H123" s="52">
        <f>IFERROR(VLOOKUP(MYRANKS_H[[#This Row],[IDFANGRAPHS]],STEAMER_H[],COLUMN(STEAMER_H[AB]),FALSE),0)</f>
        <v>353</v>
      </c>
      <c r="I123" s="52">
        <f>IFERROR(VLOOKUP(MYRANKS_H[[#This Row],[IDFANGRAPHS]],STEAMER_H[],COLUMN(STEAMER_H[H]),FALSE),0)</f>
        <v>83</v>
      </c>
      <c r="J123" s="52">
        <f>IFERROR(VLOOKUP(MYRANKS_H[[#This Row],[IDFANGRAPHS]],STEAMER_H[],COLUMN(STEAMER_H[2B]),FALSE),0)</f>
        <v>16</v>
      </c>
      <c r="K123" s="52">
        <f>IFERROR(VLOOKUP(MYRANKS_H[[#This Row],[IDFANGRAPHS]],STEAMER_H[],COLUMN(STEAMER_H[3B]),FALSE),0)</f>
        <v>1</v>
      </c>
      <c r="L123" s="52">
        <f>IFERROR(VLOOKUP(MYRANKS_H[[#This Row],[IDFANGRAPHS]],STEAMER_H[],COLUMN(STEAMER_H[HR]),FALSE),0)</f>
        <v>11</v>
      </c>
      <c r="M123" s="52">
        <f>IFERROR(VLOOKUP(MYRANKS_H[[#This Row],[IDFANGRAPHS]],STEAMER_H[],COLUMN(STEAMER_H[R]),FALSE),0)</f>
        <v>42</v>
      </c>
      <c r="N123" s="52">
        <f>IFERROR(VLOOKUP(MYRANKS_H[[#This Row],[IDFANGRAPHS]],STEAMER_H[],COLUMN(STEAMER_H[RBI]),FALSE),0)</f>
        <v>42</v>
      </c>
      <c r="O123" s="52">
        <f>IFERROR(VLOOKUP(MYRANKS_H[[#This Row],[IDFANGRAPHS]],STEAMER_H[],COLUMN(STEAMER_H[BB]),FALSE),0)</f>
        <v>46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84</v>
      </c>
      <c r="R123" s="52">
        <f>IFERROR(VLOOKUP(MYRANKS_H[[#This Row],[IDFANGRAPHS]],STEAMER_H[],COLUMN(STEAMER_H[SB]),FALSE),0)</f>
        <v>3</v>
      </c>
      <c r="S123" s="54">
        <f>IFERROR(MYRANKS_H[[#This Row],[H]]/MYRANKS_H[[#This Row],[AB]],0)</f>
        <v>0.23512747875354106</v>
      </c>
      <c r="T123" s="54">
        <f>IFERROR((MYRANKS_H[[#This Row],[H]]+MYRANKS_H[[#This Row],[BB]]+MYRANKS_H[[#This Row],[HBP]])/(MYRANKS_H[[#This Row],[AB]]+MYRANKS_H[[#This Row],[BB]]+MYRANKS_H[[#This Row],[HBP]]),0)</f>
        <v>0.32835820895522388</v>
      </c>
      <c r="U123" s="54">
        <f>IFERROR((MYRANKS_H[[#This Row],[H]]+MYRANKS_H[[#This Row],[2B]]+2*MYRANKS_H[[#This Row],[3B]]+3*MYRANKS_H[[#This Row],[HR]])/MYRANKS_H[[#This Row],[AB]],0)</f>
        <v>0.37960339943342775</v>
      </c>
      <c r="V1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123" s="69">
        <f>VLOOKUP(MYRANKS_H[[#This Row],[POS]],REPLACEMENT_LEVEL[],2,FALSE)</f>
        <v>284</v>
      </c>
      <c r="X123" s="69">
        <f>MYRANKS_H[[#This Row],[PROJ PTS]]-MYRANKS_H[[#This Row],[REPL LEVEL]]</f>
        <v>77</v>
      </c>
    </row>
    <row r="124" spans="1:24" x14ac:dyDescent="0.25">
      <c r="A124" s="44" t="s">
        <v>17005</v>
      </c>
      <c r="B124" s="46" t="str">
        <f>VLOOKUP(MYRANKS_H[[#This Row],[PLAYERID]],PLAYERIDMAP[],COLUMN(PLAYERIDMAP[LASTNAME]),FALSE)</f>
        <v>Hill</v>
      </c>
      <c r="C124" s="51" t="str">
        <f>VLOOKUP(MYRANKS_H[[#This Row],[PLAYERID]],PLAYERIDMAP[],COLUMN(PLAYERIDMAP[FIRSTNAME]),FALSE)</f>
        <v>Aaron</v>
      </c>
      <c r="D124" s="51" t="str">
        <f>VLOOKUP(MYRANKS_H[[#This Row],[PLAYERID]],PLAYERIDMAP[],COLUMN(PLAYERIDMAP[TEAM]),FALSE)</f>
        <v>ARI</v>
      </c>
      <c r="E124" s="51" t="str">
        <f>VLOOKUP(MYRANKS_H[[#This Row],[PLAYERID]],PLAYERIDMAP[],COLUMN(PLAYERIDMAP[POS]),FALSE)</f>
        <v>2B</v>
      </c>
      <c r="F124" s="51">
        <f>VLOOKUP(MYRANKS_H[[#This Row],[PLAYERID]],PLAYERIDMAP[],COLUMN(PLAYERIDMAP[IDFANGRAPHS]),FALSE)</f>
        <v>6104</v>
      </c>
      <c r="G124" s="52">
        <f>IFERROR(VLOOKUP(MYRANKS_H[[#This Row],[IDFANGRAPHS]],STEAMER_H[],COLUMN(STEAMER_H[PA]),FALSE),0)</f>
        <v>633</v>
      </c>
      <c r="H124" s="52">
        <f>IFERROR(VLOOKUP(MYRANKS_H[[#This Row],[IDFANGRAPHS]],STEAMER_H[],COLUMN(STEAMER_H[AB]),FALSE),0)</f>
        <v>579</v>
      </c>
      <c r="I124" s="52">
        <f>IFERROR(VLOOKUP(MYRANKS_H[[#This Row],[IDFANGRAPHS]],STEAMER_H[],COLUMN(STEAMER_H[H]),FALSE),0)</f>
        <v>147</v>
      </c>
      <c r="J124" s="52">
        <f>IFERROR(VLOOKUP(MYRANKS_H[[#This Row],[IDFANGRAPHS]],STEAMER_H[],COLUMN(STEAMER_H[2B]),FALSE),0)</f>
        <v>31</v>
      </c>
      <c r="K124" s="52">
        <f>IFERROR(VLOOKUP(MYRANKS_H[[#This Row],[IDFANGRAPHS]],STEAMER_H[],COLUMN(STEAMER_H[3B]),FALSE),0)</f>
        <v>3</v>
      </c>
      <c r="L124" s="52">
        <f>IFERROR(VLOOKUP(MYRANKS_H[[#This Row],[IDFANGRAPHS]],STEAMER_H[],COLUMN(STEAMER_H[HR]),FALSE),0)</f>
        <v>16</v>
      </c>
      <c r="M124" s="52">
        <f>IFERROR(VLOOKUP(MYRANKS_H[[#This Row],[IDFANGRAPHS]],STEAMER_H[],COLUMN(STEAMER_H[R]),FALSE),0)</f>
        <v>67</v>
      </c>
      <c r="N124" s="52">
        <f>IFERROR(VLOOKUP(MYRANKS_H[[#This Row],[IDFANGRAPHS]],STEAMER_H[],COLUMN(STEAMER_H[RBI]),FALSE),0)</f>
        <v>65</v>
      </c>
      <c r="O124" s="52">
        <f>IFERROR(VLOOKUP(MYRANKS_H[[#This Row],[IDFANGRAPHS]],STEAMER_H[],COLUMN(STEAMER_H[BB]),FALSE),0)</f>
        <v>41</v>
      </c>
      <c r="P124" s="52">
        <f>IFERROR(VLOOKUP(MYRANKS_H[[#This Row],[IDFANGRAPHS]],STEAMER_H[],COLUMN(STEAMER_H[HBP]),FALSE),0)</f>
        <v>6</v>
      </c>
      <c r="Q124" s="52">
        <f>IFERROR(VLOOKUP(MYRANKS_H[[#This Row],[IDFANGRAPHS]],STEAMER_H[],COLUMN(STEAMER_H[SO]),FALSE),0)</f>
        <v>99</v>
      </c>
      <c r="R124" s="52">
        <f>IFERROR(VLOOKUP(MYRANKS_H[[#This Row],[IDFANGRAPHS]],STEAMER_H[],COLUMN(STEAMER_H[SB]),FALSE),0)</f>
        <v>6</v>
      </c>
      <c r="S124" s="54">
        <f>IFERROR(MYRANKS_H[[#This Row],[H]]/MYRANKS_H[[#This Row],[AB]],0)</f>
        <v>0.25388601036269431</v>
      </c>
      <c r="T124" s="54">
        <f>IFERROR((MYRANKS_H[[#This Row],[H]]+MYRANKS_H[[#This Row],[BB]]+MYRANKS_H[[#This Row],[HBP]])/(MYRANKS_H[[#This Row],[AB]]+MYRANKS_H[[#This Row],[BB]]+MYRANKS_H[[#This Row],[HBP]]),0)</f>
        <v>0.30990415335463256</v>
      </c>
      <c r="U124" s="54">
        <f>IFERROR((MYRANKS_H[[#This Row],[H]]+MYRANKS_H[[#This Row],[2B]]+2*MYRANKS_H[[#This Row],[3B]]+3*MYRANKS_H[[#This Row],[HR]])/MYRANKS_H[[#This Row],[AB]],0)</f>
        <v>0.40069084628670121</v>
      </c>
      <c r="V12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  <c r="W124" s="69">
        <f>VLOOKUP(MYRANKS_H[[#This Row],[POS]],REPLACEMENT_LEVEL[],2,FALSE)</f>
        <v>473</v>
      </c>
      <c r="X124" s="69">
        <f>MYRANKS_H[[#This Row],[PROJ PTS]]-MYRANKS_H[[#This Row],[REPL LEVEL]]</f>
        <v>76</v>
      </c>
    </row>
    <row r="125" spans="1:24" ht="15" customHeight="1" x14ac:dyDescent="0.25">
      <c r="A125" s="44" t="s">
        <v>17853</v>
      </c>
      <c r="B125" s="46" t="str">
        <f>VLOOKUP(MYRANKS_H[[#This Row],[PLAYERID]],PLAYERIDMAP[],COLUMN(PLAYERIDMAP[LASTNAME]),FALSE)</f>
        <v>Markakis</v>
      </c>
      <c r="C125" s="51" t="str">
        <f>VLOOKUP(MYRANKS_H[[#This Row],[PLAYERID]],PLAYERIDMAP[],COLUMN(PLAYERIDMAP[FIRSTNAME]),FALSE)</f>
        <v>Nick</v>
      </c>
      <c r="D125" s="51" t="str">
        <f>VLOOKUP(MYRANKS_H[[#This Row],[PLAYERID]],PLAYERIDMAP[],COLUMN(PLAYERIDMAP[TEAM]),FALSE)</f>
        <v>ATL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5930</v>
      </c>
      <c r="G125" s="52">
        <f>IFERROR(VLOOKUP(MYRANKS_H[[#This Row],[IDFANGRAPHS]],STEAMER_H[],COLUMN(STEAMER_H[PA]),FALSE),0)</f>
        <v>653</v>
      </c>
      <c r="H125" s="52">
        <f>IFERROR(VLOOKUP(MYRANKS_H[[#This Row],[IDFANGRAPHS]],STEAMER_H[],COLUMN(STEAMER_H[AB]),FALSE),0)</f>
        <v>583</v>
      </c>
      <c r="I125" s="52">
        <f>IFERROR(VLOOKUP(MYRANKS_H[[#This Row],[IDFANGRAPHS]],STEAMER_H[],COLUMN(STEAMER_H[H]),FALSE),0)</f>
        <v>155</v>
      </c>
      <c r="J125" s="52">
        <f>IFERROR(VLOOKUP(MYRANKS_H[[#This Row],[IDFANGRAPHS]],STEAMER_H[],COLUMN(STEAMER_H[2B]),FALSE),0)</f>
        <v>28</v>
      </c>
      <c r="K125" s="52">
        <f>IFERROR(VLOOKUP(MYRANKS_H[[#This Row],[IDFANGRAPHS]],STEAMER_H[],COLUMN(STEAMER_H[3B]),FALSE),0)</f>
        <v>1</v>
      </c>
      <c r="L125" s="52">
        <f>IFERROR(VLOOKUP(MYRANKS_H[[#This Row],[IDFANGRAPHS]],STEAMER_H[],COLUMN(STEAMER_H[HR]),FALSE),0)</f>
        <v>12</v>
      </c>
      <c r="M125" s="52">
        <f>IFERROR(VLOOKUP(MYRANKS_H[[#This Row],[IDFANGRAPHS]],STEAMER_H[],COLUMN(STEAMER_H[R]),FALSE),0)</f>
        <v>72</v>
      </c>
      <c r="N125" s="52">
        <f>IFERROR(VLOOKUP(MYRANKS_H[[#This Row],[IDFANGRAPHS]],STEAMER_H[],COLUMN(STEAMER_H[RBI]),FALSE),0)</f>
        <v>54</v>
      </c>
      <c r="O125" s="52">
        <f>IFERROR(VLOOKUP(MYRANKS_H[[#This Row],[IDFANGRAPHS]],STEAMER_H[],COLUMN(STEAMER_H[BB]),FALSE),0)</f>
        <v>56</v>
      </c>
      <c r="P125" s="52">
        <f>IFERROR(VLOOKUP(MYRANKS_H[[#This Row],[IDFANGRAPHS]],STEAMER_H[],COLUMN(STEAMER_H[HBP]),FALSE),0)</f>
        <v>5</v>
      </c>
      <c r="Q125" s="52">
        <f>IFERROR(VLOOKUP(MYRANKS_H[[#This Row],[IDFANGRAPHS]],STEAMER_H[],COLUMN(STEAMER_H[SO]),FALSE),0)</f>
        <v>81</v>
      </c>
      <c r="R125" s="52">
        <f>IFERROR(VLOOKUP(MYRANKS_H[[#This Row],[IDFANGRAPHS]],STEAMER_H[],COLUMN(STEAMER_H[SB]),FALSE),0)</f>
        <v>4</v>
      </c>
      <c r="S125" s="54">
        <f>IFERROR(MYRANKS_H[[#This Row],[H]]/MYRANKS_H[[#This Row],[AB]],0)</f>
        <v>0.2658662092624357</v>
      </c>
      <c r="T125" s="54">
        <f>IFERROR((MYRANKS_H[[#This Row],[H]]+MYRANKS_H[[#This Row],[BB]]+MYRANKS_H[[#This Row],[HBP]])/(MYRANKS_H[[#This Row],[AB]]+MYRANKS_H[[#This Row],[BB]]+MYRANKS_H[[#This Row],[HBP]]),0)</f>
        <v>0.33540372670807456</v>
      </c>
      <c r="U125" s="54">
        <f>IFERROR((MYRANKS_H[[#This Row],[H]]+MYRANKS_H[[#This Row],[2B]]+2*MYRANKS_H[[#This Row],[3B]]+3*MYRANKS_H[[#This Row],[HR]])/MYRANKS_H[[#This Row],[AB]],0)</f>
        <v>0.379073756432247</v>
      </c>
      <c r="V1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  <c r="W125" s="69">
        <f>VLOOKUP(MYRANKS_H[[#This Row],[POS]],REPLACEMENT_LEVEL[],2,FALSE)</f>
        <v>496</v>
      </c>
      <c r="X125" s="69">
        <f>MYRANKS_H[[#This Row],[PROJ PTS]]-MYRANKS_H[[#This Row],[REPL LEVEL]]</f>
        <v>73</v>
      </c>
    </row>
    <row r="126" spans="1:24" ht="15" customHeight="1" x14ac:dyDescent="0.25">
      <c r="A126" s="44" t="s">
        <v>17137</v>
      </c>
      <c r="B126" s="46" t="str">
        <f>VLOOKUP(MYRANKS_H[[#This Row],[PLAYERID]],PLAYERIDMAP[],COLUMN(PLAYERIDMAP[LASTNAME]),FALSE)</f>
        <v>Iannetta</v>
      </c>
      <c r="C126" s="51" t="str">
        <f>VLOOKUP(MYRANKS_H[[#This Row],[PLAYERID]],PLAYERIDMAP[],COLUMN(PLAYERIDMAP[FIRSTNAME]),FALSE)</f>
        <v>Chris</v>
      </c>
      <c r="D126" s="51" t="str">
        <f>VLOOKUP(MYRANKS_H[[#This Row],[PLAYERID]],PLAYERIDMAP[],COLUMN(PLAYERIDMAP[TEAM]),FALSE)</f>
        <v>LAA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8267</v>
      </c>
      <c r="G126" s="52">
        <f>IFERROR(VLOOKUP(MYRANKS_H[[#This Row],[IDFANGRAPHS]],STEAMER_H[],COLUMN(STEAMER_H[PA]),FALSE),0)</f>
        <v>415</v>
      </c>
      <c r="H126" s="52">
        <f>IFERROR(VLOOKUP(MYRANKS_H[[#This Row],[IDFANGRAPHS]],STEAMER_H[],COLUMN(STEAMER_H[AB]),FALSE),0)</f>
        <v>347</v>
      </c>
      <c r="I126" s="52">
        <f>IFERROR(VLOOKUP(MYRANKS_H[[#This Row],[IDFANGRAPHS]],STEAMER_H[],COLUMN(STEAMER_H[H]),FALSE),0)</f>
        <v>77</v>
      </c>
      <c r="J126" s="52">
        <f>IFERROR(VLOOKUP(MYRANKS_H[[#This Row],[IDFANGRAPHS]],STEAMER_H[],COLUMN(STEAMER_H[2B]),FALSE),0)</f>
        <v>16</v>
      </c>
      <c r="K126" s="52">
        <f>IFERROR(VLOOKUP(MYRANKS_H[[#This Row],[IDFANGRAPHS]],STEAMER_H[],COLUMN(STEAMER_H[3B]),FALSE),0)</f>
        <v>0</v>
      </c>
      <c r="L126" s="52">
        <f>IFERROR(VLOOKUP(MYRANKS_H[[#This Row],[IDFANGRAPHS]],STEAMER_H[],COLUMN(STEAMER_H[HR]),FALSE),0)</f>
        <v>10</v>
      </c>
      <c r="M126" s="52">
        <f>IFERROR(VLOOKUP(MYRANKS_H[[#This Row],[IDFANGRAPHS]],STEAMER_H[],COLUMN(STEAMER_H[R]),FALSE),0)</f>
        <v>46</v>
      </c>
      <c r="N126" s="52">
        <f>IFERROR(VLOOKUP(MYRANKS_H[[#This Row],[IDFANGRAPHS]],STEAMER_H[],COLUMN(STEAMER_H[RBI]),FALSE),0)</f>
        <v>40</v>
      </c>
      <c r="O126" s="52">
        <f>IFERROR(VLOOKUP(MYRANKS_H[[#This Row],[IDFANGRAPHS]],STEAMER_H[],COLUMN(STEAMER_H[BB]),FALSE),0)</f>
        <v>57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100</v>
      </c>
      <c r="R126" s="52">
        <f>IFERROR(VLOOKUP(MYRANKS_H[[#This Row],[IDFANGRAPHS]],STEAMER_H[],COLUMN(STEAMER_H[SB]),FALSE),0)</f>
        <v>3</v>
      </c>
      <c r="S126" s="54">
        <f>IFERROR(MYRANKS_H[[#This Row],[H]]/MYRANKS_H[[#This Row],[AB]],0)</f>
        <v>0.22190201729106629</v>
      </c>
      <c r="T126" s="54">
        <f>IFERROR((MYRANKS_H[[#This Row],[H]]+MYRANKS_H[[#This Row],[BB]]+MYRANKS_H[[#This Row],[HBP]])/(MYRANKS_H[[#This Row],[AB]]+MYRANKS_H[[#This Row],[BB]]+MYRANKS_H[[#This Row],[HBP]]),0)</f>
        <v>0.33985330073349634</v>
      </c>
      <c r="U126" s="54">
        <f>IFERROR((MYRANKS_H[[#This Row],[H]]+MYRANKS_H[[#This Row],[2B]]+2*MYRANKS_H[[#This Row],[3B]]+3*MYRANKS_H[[#This Row],[HR]])/MYRANKS_H[[#This Row],[AB]],0)</f>
        <v>0.35446685878962536</v>
      </c>
      <c r="V1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  <c r="W126" s="69">
        <f>VLOOKUP(MYRANKS_H[[#This Row],[POS]],REPLACEMENT_LEVEL[],2,FALSE)</f>
        <v>284</v>
      </c>
      <c r="X126" s="69">
        <f>MYRANKS_H[[#This Row],[PROJ PTS]]-MYRANKS_H[[#This Row],[REPL LEVEL]]</f>
        <v>72</v>
      </c>
    </row>
    <row r="127" spans="1:24" ht="15" customHeight="1" x14ac:dyDescent="0.25">
      <c r="A127" s="44" t="s">
        <v>14656</v>
      </c>
      <c r="B127" s="46" t="str">
        <f>VLOOKUP(MYRANKS_H[[#This Row],[PLAYERID]],PLAYERIDMAP[],COLUMN(PLAYERIDMAP[LASTNAME]),FALSE)</f>
        <v>Alonso</v>
      </c>
      <c r="C127" s="51" t="str">
        <f>VLOOKUP(MYRANKS_H[[#This Row],[PLAYERID]],PLAYERIDMAP[],COLUMN(PLAYERIDMAP[FIRSTNAME]),FALSE)</f>
        <v>Yonder</v>
      </c>
      <c r="D127" s="51" t="str">
        <f>VLOOKUP(MYRANKS_H[[#This Row],[PLAYERID]],PLAYERIDMAP[],COLUMN(PLAYERIDMAP[TEAM]),FALSE)</f>
        <v>SD</v>
      </c>
      <c r="E127" s="51" t="str">
        <f>VLOOKUP(MYRANKS_H[[#This Row],[PLAYERID]],PLAYERIDMAP[],COLUMN(PLAYERIDMAP[POS]),FALSE)</f>
        <v>1B</v>
      </c>
      <c r="F127" s="51">
        <f>VLOOKUP(MYRANKS_H[[#This Row],[PLAYERID]],PLAYERIDMAP[],COLUMN(PLAYERIDMAP[IDFANGRAPHS]),FALSE)</f>
        <v>2530</v>
      </c>
      <c r="G127" s="52">
        <f>IFERROR(VLOOKUP(MYRANKS_H[[#This Row],[IDFANGRAPHS]],STEAMER_H[],COLUMN(STEAMER_H[PA]),FALSE),0)</f>
        <v>543</v>
      </c>
      <c r="H127" s="52">
        <f>IFERROR(VLOOKUP(MYRANKS_H[[#This Row],[IDFANGRAPHS]],STEAMER_H[],COLUMN(STEAMER_H[AB]),FALSE),0)</f>
        <v>487</v>
      </c>
      <c r="I127" s="52">
        <f>IFERROR(VLOOKUP(MYRANKS_H[[#This Row],[IDFANGRAPHS]],STEAMER_H[],COLUMN(STEAMER_H[H]),FALSE),0)</f>
        <v>130</v>
      </c>
      <c r="J127" s="52">
        <f>IFERROR(VLOOKUP(MYRANKS_H[[#This Row],[IDFANGRAPHS]],STEAMER_H[],COLUMN(STEAMER_H[2B]),FALSE),0)</f>
        <v>27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14</v>
      </c>
      <c r="M127" s="52">
        <f>IFERROR(VLOOKUP(MYRANKS_H[[#This Row],[IDFANGRAPHS]],STEAMER_H[],COLUMN(STEAMER_H[R]),FALSE),0)</f>
        <v>57</v>
      </c>
      <c r="N127" s="52">
        <f>IFERROR(VLOOKUP(MYRANKS_H[[#This Row],[IDFANGRAPHS]],STEAMER_H[],COLUMN(STEAMER_H[RBI]),FALSE),0)</f>
        <v>60</v>
      </c>
      <c r="O127" s="52">
        <f>IFERROR(VLOOKUP(MYRANKS_H[[#This Row],[IDFANGRAPHS]],STEAMER_H[],COLUMN(STEAMER_H[BB]),FALSE),0)</f>
        <v>47</v>
      </c>
      <c r="P127" s="52">
        <f>IFERROR(VLOOKUP(MYRANKS_H[[#This Row],[IDFANGRAPHS]],STEAMER_H[],COLUMN(STEAMER_H[HBP]),FALSE),0)</f>
        <v>3</v>
      </c>
      <c r="Q127" s="52">
        <f>IFERROR(VLOOKUP(MYRANKS_H[[#This Row],[IDFANGRAPHS]],STEAMER_H[],COLUMN(STEAMER_H[SO]),FALSE),0)</f>
        <v>75</v>
      </c>
      <c r="R127" s="52">
        <f>IFERROR(VLOOKUP(MYRANKS_H[[#This Row],[IDFANGRAPHS]],STEAMER_H[],COLUMN(STEAMER_H[SB]),FALSE),0)</f>
        <v>7</v>
      </c>
      <c r="S127" s="54">
        <f>IFERROR(MYRANKS_H[[#This Row],[H]]/MYRANKS_H[[#This Row],[AB]],0)</f>
        <v>0.26694045174537989</v>
      </c>
      <c r="T127" s="54">
        <f>IFERROR((MYRANKS_H[[#This Row],[H]]+MYRANKS_H[[#This Row],[BB]]+MYRANKS_H[[#This Row],[HBP]])/(MYRANKS_H[[#This Row],[AB]]+MYRANKS_H[[#This Row],[BB]]+MYRANKS_H[[#This Row],[HBP]]),0)</f>
        <v>0.33519553072625696</v>
      </c>
      <c r="U127" s="54">
        <f>IFERROR((MYRANKS_H[[#This Row],[H]]+MYRANKS_H[[#This Row],[2B]]+2*MYRANKS_H[[#This Row],[3B]]+3*MYRANKS_H[[#This Row],[HR]])/MYRANKS_H[[#This Row],[AB]],0)</f>
        <v>0.41273100616016428</v>
      </c>
      <c r="V12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  <c r="W127" s="69">
        <f>VLOOKUP(MYRANKS_H[[#This Row],[POS]],REPLACEMENT_LEVEL[],2,FALSE)</f>
        <v>467</v>
      </c>
      <c r="X127" s="69">
        <f>MYRANKS_H[[#This Row],[PROJ PTS]]-MYRANKS_H[[#This Row],[REPL LEVEL]]</f>
        <v>70</v>
      </c>
    </row>
    <row r="128" spans="1:24" ht="15" customHeight="1" x14ac:dyDescent="0.25">
      <c r="A128" s="44" t="s">
        <v>14790</v>
      </c>
      <c r="B128" s="46" t="str">
        <f>VLOOKUP(MYRANKS_H[[#This Row],[PLAYERID]],PLAYERIDMAP[],COLUMN(PLAYERIDMAP[LASTNAME]),FALSE)</f>
        <v>Avila</v>
      </c>
      <c r="C128" s="51" t="str">
        <f>VLOOKUP(MYRANKS_H[[#This Row],[PLAYERID]],PLAYERIDMAP[],COLUMN(PLAYERIDMAP[FIRSTNAME]),FALSE)</f>
        <v>Alex</v>
      </c>
      <c r="D128" s="51" t="str">
        <f>VLOOKUP(MYRANKS_H[[#This Row],[PLAYERID]],PLAYERIDMAP[],COLUMN(PLAYERIDMAP[TEAM]),FALSE)</f>
        <v>DET</v>
      </c>
      <c r="E128" s="51" t="str">
        <f>VLOOKUP(MYRANKS_H[[#This Row],[PLAYERID]],PLAYERIDMAP[],COLUMN(PLAYERIDMAP[POS]),FALSE)</f>
        <v>C</v>
      </c>
      <c r="F128" s="51">
        <f>VLOOKUP(MYRANKS_H[[#This Row],[PLAYERID]],PLAYERIDMAP[],COLUMN(PLAYERIDMAP[IDFANGRAPHS]),FALSE)</f>
        <v>7476</v>
      </c>
      <c r="G128" s="52">
        <f>IFERROR(VLOOKUP(MYRANKS_H[[#This Row],[IDFANGRAPHS]],STEAMER_H[],COLUMN(STEAMER_H[PA]),FALSE),0)</f>
        <v>392</v>
      </c>
      <c r="H128" s="52">
        <f>IFERROR(VLOOKUP(MYRANKS_H[[#This Row],[IDFANGRAPHS]],STEAMER_H[],COLUMN(STEAMER_H[AB]),FALSE),0)</f>
        <v>334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17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43</v>
      </c>
      <c r="N128" s="52">
        <f>IFERROR(VLOOKUP(MYRANKS_H[[#This Row],[IDFANGRAPHS]],STEAMER_H[],COLUMN(STEAMER_H[RBI]),FALSE),0)</f>
        <v>40</v>
      </c>
      <c r="O128" s="52">
        <f>IFERROR(VLOOKUP(MYRANKS_H[[#This Row],[IDFANGRAPHS]],STEAMER_H[],COLUMN(STEAMER_H[BB]),FALSE),0)</f>
        <v>50</v>
      </c>
      <c r="P128" s="52">
        <f>IFERROR(VLOOKUP(MYRANKS_H[[#This Row],[IDFANGRAPHS]],STEAMER_H[],COLUMN(STEAMER_H[HBP]),FALSE),0)</f>
        <v>2</v>
      </c>
      <c r="Q128" s="52">
        <f>IFERROR(VLOOKUP(MYRANKS_H[[#This Row],[IDFANGRAPHS]],STEAMER_H[],COLUMN(STEAMER_H[SO]),FALSE),0)</f>
        <v>114</v>
      </c>
      <c r="R128" s="52">
        <f>IFERROR(VLOOKUP(MYRANKS_H[[#This Row],[IDFANGRAPHS]],STEAMER_H[],COLUMN(STEAMER_H[SB]),FALSE),0)</f>
        <v>2</v>
      </c>
      <c r="S128" s="54">
        <f>IFERROR(MYRANKS_H[[#This Row],[H]]/MYRANKS_H[[#This Row],[AB]],0)</f>
        <v>0.23053892215568864</v>
      </c>
      <c r="T128" s="54">
        <f>IFERROR((MYRANKS_H[[#This Row],[H]]+MYRANKS_H[[#This Row],[BB]]+MYRANKS_H[[#This Row],[HBP]])/(MYRANKS_H[[#This Row],[AB]]+MYRANKS_H[[#This Row],[BB]]+MYRANKS_H[[#This Row],[HBP]]),0)</f>
        <v>0.33419689119170987</v>
      </c>
      <c r="U128" s="54">
        <f>IFERROR((MYRANKS_H[[#This Row],[H]]+MYRANKS_H[[#This Row],[2B]]+2*MYRANKS_H[[#This Row],[3B]]+3*MYRANKS_H[[#This Row],[HR]])/MYRANKS_H[[#This Row],[AB]],0)</f>
        <v>0.3772455089820359</v>
      </c>
      <c r="V1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128" s="69">
        <f>VLOOKUP(MYRANKS_H[[#This Row],[POS]],REPLACEMENT_LEVEL[],2,FALSE)</f>
        <v>284</v>
      </c>
      <c r="X128" s="69">
        <f>MYRANKS_H[[#This Row],[PROJ PTS]]-MYRANKS_H[[#This Row],[REPL LEVEL]]</f>
        <v>69</v>
      </c>
    </row>
    <row r="129" spans="1:24" ht="15" customHeight="1" x14ac:dyDescent="0.25">
      <c r="A129" s="44" t="s">
        <v>20427</v>
      </c>
      <c r="B129" s="46" t="str">
        <f>VLOOKUP(MYRANKS_H[[#This Row],[PLAYERID]],PLAYERIDMAP[],COLUMN(PLAYERIDMAP[LASTNAME]),FALSE)</f>
        <v>Zunino</v>
      </c>
      <c r="C129" s="51" t="str">
        <f>VLOOKUP(MYRANKS_H[[#This Row],[PLAYERID]],PLAYERIDMAP[],COLUMN(PLAYERIDMAP[FIRSTNAME]),FALSE)</f>
        <v>Mike</v>
      </c>
      <c r="D129" s="51" t="str">
        <f>VLOOKUP(MYRANKS_H[[#This Row],[PLAYERID]],PLAYERIDMAP[],COLUMN(PLAYERIDMAP[TEAM]),FALSE)</f>
        <v>SEA</v>
      </c>
      <c r="E129" s="51" t="str">
        <f>VLOOKUP(MYRANKS_H[[#This Row],[PLAYERID]],PLAYERIDMAP[],COLUMN(PLAYERIDMAP[POS]),FALSE)</f>
        <v>C</v>
      </c>
      <c r="F129" s="51">
        <f>VLOOKUP(MYRANKS_H[[#This Row],[PLAYERID]],PLAYERIDMAP[],COLUMN(PLAYERIDMAP[IDFANGRAPHS]),FALSE)</f>
        <v>13265</v>
      </c>
      <c r="G129" s="52">
        <f>IFERROR(VLOOKUP(MYRANKS_H[[#This Row],[IDFANGRAPHS]],STEAMER_H[],COLUMN(STEAMER_H[PA]),FALSE),0)</f>
        <v>452</v>
      </c>
      <c r="H129" s="52">
        <f>IFERROR(VLOOKUP(MYRANKS_H[[#This Row],[IDFANGRAPHS]],STEAMER_H[],COLUMN(STEAMER_H[AB]),FALSE),0)</f>
        <v>412</v>
      </c>
      <c r="I129" s="52">
        <f>IFERROR(VLOOKUP(MYRANKS_H[[#This Row],[IDFANGRAPHS]],STEAMER_H[],COLUMN(STEAMER_H[H]),FALSE),0)</f>
        <v>91</v>
      </c>
      <c r="J129" s="52">
        <f>IFERROR(VLOOKUP(MYRANKS_H[[#This Row],[IDFANGRAPHS]],STEAMER_H[],COLUMN(STEAMER_H[2B]),FALSE),0)</f>
        <v>18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18</v>
      </c>
      <c r="M129" s="52">
        <f>IFERROR(VLOOKUP(MYRANKS_H[[#This Row],[IDFANGRAPHS]],STEAMER_H[],COLUMN(STEAMER_H[R]),FALSE),0)</f>
        <v>49</v>
      </c>
      <c r="N129" s="52">
        <f>IFERROR(VLOOKUP(MYRANKS_H[[#This Row],[IDFANGRAPHS]],STEAMER_H[],COLUMN(STEAMER_H[RBI]),FALSE),0)</f>
        <v>55</v>
      </c>
      <c r="O129" s="52">
        <f>IFERROR(VLOOKUP(MYRANKS_H[[#This Row],[IDFANGRAPHS]],STEAMER_H[],COLUMN(STEAMER_H[BB]),FALSE),0)</f>
        <v>24</v>
      </c>
      <c r="P129" s="52">
        <f>IFERROR(VLOOKUP(MYRANKS_H[[#This Row],[IDFANGRAPHS]],STEAMER_H[],COLUMN(STEAMER_H[HBP]),FALSE),0)</f>
        <v>9</v>
      </c>
      <c r="Q129" s="52">
        <f>IFERROR(VLOOKUP(MYRANKS_H[[#This Row],[IDFANGRAPHS]],STEAMER_H[],COLUMN(STEAMER_H[SO]),FALSE),0)</f>
        <v>124</v>
      </c>
      <c r="R129" s="52">
        <f>IFERROR(VLOOKUP(MYRANKS_H[[#This Row],[IDFANGRAPHS]],STEAMER_H[],COLUMN(STEAMER_H[SB]),FALSE),0)</f>
        <v>3</v>
      </c>
      <c r="S129" s="54">
        <f>IFERROR(MYRANKS_H[[#This Row],[H]]/MYRANKS_H[[#This Row],[AB]],0)</f>
        <v>0.220873786407767</v>
      </c>
      <c r="T129" s="54">
        <f>IFERROR((MYRANKS_H[[#This Row],[H]]+MYRANKS_H[[#This Row],[BB]]+MYRANKS_H[[#This Row],[HBP]])/(MYRANKS_H[[#This Row],[AB]]+MYRANKS_H[[#This Row],[BB]]+MYRANKS_H[[#This Row],[HBP]]),0)</f>
        <v>0.27865168539325841</v>
      </c>
      <c r="U129" s="54">
        <f>IFERROR((MYRANKS_H[[#This Row],[H]]+MYRANKS_H[[#This Row],[2B]]+2*MYRANKS_H[[#This Row],[3B]]+3*MYRANKS_H[[#This Row],[HR]])/MYRANKS_H[[#This Row],[AB]],0)</f>
        <v>0.4053398058252427</v>
      </c>
      <c r="V1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  <c r="W129" s="69">
        <f>VLOOKUP(MYRANKS_H[[#This Row],[POS]],REPLACEMENT_LEVEL[],2,FALSE)</f>
        <v>284</v>
      </c>
      <c r="X129" s="69">
        <f>MYRANKS_H[[#This Row],[PROJ PTS]]-MYRANKS_H[[#This Row],[REPL LEVEL]]</f>
        <v>66</v>
      </c>
    </row>
    <row r="130" spans="1:24" ht="15" customHeight="1" x14ac:dyDescent="0.25">
      <c r="A130" s="44" t="s">
        <v>17907</v>
      </c>
      <c r="B130" s="46" t="str">
        <f>VLOOKUP(MYRANKS_H[[#This Row],[PLAYERID]],PLAYERIDMAP[],COLUMN(PLAYERIDMAP[LASTNAME]),FALSE)</f>
        <v>Martin</v>
      </c>
      <c r="C130" s="51" t="str">
        <f>VLOOKUP(MYRANKS_H[[#This Row],[PLAYERID]],PLAYERIDMAP[],COLUMN(PLAYERIDMAP[FIRSTNAME]),FALSE)</f>
        <v>Leonys</v>
      </c>
      <c r="D130" s="51" t="str">
        <f>VLOOKUP(MYRANKS_H[[#This Row],[PLAYERID]],PLAYERIDMAP[],COLUMN(PLAYERIDMAP[TEAM]),FALSE)</f>
        <v>TEX</v>
      </c>
      <c r="E130" s="51" t="str">
        <f>VLOOKUP(MYRANKS_H[[#This Row],[PLAYERID]],PLAYERIDMAP[],COLUMN(PLAYERIDMAP[POS]),FALSE)</f>
        <v>OF</v>
      </c>
      <c r="F130" s="51">
        <f>VLOOKUP(MYRANKS_H[[#This Row],[PLAYERID]],PLAYERIDMAP[],COLUMN(PLAYERIDMAP[IDFANGRAPHS]),FALSE)</f>
        <v>11846</v>
      </c>
      <c r="G130" s="52">
        <f>IFERROR(VLOOKUP(MYRANKS_H[[#This Row],[IDFANGRAPHS]],STEAMER_H[],COLUMN(STEAMER_H[PA]),FALSE),0)</f>
        <v>579</v>
      </c>
      <c r="H130" s="52">
        <f>IFERROR(VLOOKUP(MYRANKS_H[[#This Row],[IDFANGRAPHS]],STEAMER_H[],COLUMN(STEAMER_H[AB]),FALSE),0)</f>
        <v>527</v>
      </c>
      <c r="I130" s="52">
        <f>IFERROR(VLOOKUP(MYRANKS_H[[#This Row],[IDFANGRAPHS]],STEAMER_H[],COLUMN(STEAMER_H[H]),FALSE),0)</f>
        <v>139</v>
      </c>
      <c r="J130" s="52">
        <f>IFERROR(VLOOKUP(MYRANKS_H[[#This Row],[IDFANGRAPHS]],STEAMER_H[],COLUMN(STEAMER_H[2B]),FALSE),0)</f>
        <v>23</v>
      </c>
      <c r="K130" s="52">
        <f>IFERROR(VLOOKUP(MYRANKS_H[[#This Row],[IDFANGRAPHS]],STEAMER_H[],COLUMN(STEAMER_H[3B]),FALSE),0)</f>
        <v>6</v>
      </c>
      <c r="L130" s="52">
        <f>IFERROR(VLOOKUP(MYRANKS_H[[#This Row],[IDFANGRAPHS]],STEAMER_H[],COLUMN(STEAMER_H[HR]),FALSE),0)</f>
        <v>10</v>
      </c>
      <c r="M130" s="52">
        <f>IFERROR(VLOOKUP(MYRANKS_H[[#This Row],[IDFANGRAPHS]],STEAMER_H[],COLUMN(STEAMER_H[R]),FALSE),0)</f>
        <v>67</v>
      </c>
      <c r="N130" s="52">
        <f>IFERROR(VLOOKUP(MYRANKS_H[[#This Row],[IDFANGRAPHS]],STEAMER_H[],COLUMN(STEAMER_H[RBI]),FALSE),0)</f>
        <v>57</v>
      </c>
      <c r="O130" s="52">
        <f>IFERROR(VLOOKUP(MYRANKS_H[[#This Row],[IDFANGRAPHS]],STEAMER_H[],COLUMN(STEAMER_H[BB]),FALSE),0)</f>
        <v>40</v>
      </c>
      <c r="P130" s="52">
        <f>IFERROR(VLOOKUP(MYRANKS_H[[#This Row],[IDFANGRAPHS]],STEAMER_H[],COLUMN(STEAMER_H[HBP]),FALSE),0)</f>
        <v>5</v>
      </c>
      <c r="Q130" s="52">
        <f>IFERROR(VLOOKUP(MYRANKS_H[[#This Row],[IDFANGRAPHS]],STEAMER_H[],COLUMN(STEAMER_H[SO]),FALSE),0)</f>
        <v>113</v>
      </c>
      <c r="R130" s="52">
        <f>IFERROR(VLOOKUP(MYRANKS_H[[#This Row],[IDFANGRAPHS]],STEAMER_H[],COLUMN(STEAMER_H[SB]),FALSE),0)</f>
        <v>28</v>
      </c>
      <c r="S130" s="54">
        <f>IFERROR(MYRANKS_H[[#This Row],[H]]/MYRANKS_H[[#This Row],[AB]],0)</f>
        <v>0.26375711574952559</v>
      </c>
      <c r="T130" s="54">
        <f>IFERROR((MYRANKS_H[[#This Row],[H]]+MYRANKS_H[[#This Row],[BB]]+MYRANKS_H[[#This Row],[HBP]])/(MYRANKS_H[[#This Row],[AB]]+MYRANKS_H[[#This Row],[BB]]+MYRANKS_H[[#This Row],[HBP]]),0)</f>
        <v>0.32167832167832167</v>
      </c>
      <c r="U130" s="54">
        <f>IFERROR((MYRANKS_H[[#This Row],[H]]+MYRANKS_H[[#This Row],[2B]]+2*MYRANKS_H[[#This Row],[3B]]+3*MYRANKS_H[[#This Row],[HR]])/MYRANKS_H[[#This Row],[AB]],0)</f>
        <v>0.38709677419354838</v>
      </c>
      <c r="V1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  <c r="W130" s="69">
        <f>VLOOKUP(MYRANKS_H[[#This Row],[POS]],REPLACEMENT_LEVEL[],2,FALSE)</f>
        <v>496</v>
      </c>
      <c r="X130" s="69">
        <f>MYRANKS_H[[#This Row],[PROJ PTS]]-MYRANKS_H[[#This Row],[REPL LEVEL]]</f>
        <v>65</v>
      </c>
    </row>
    <row r="131" spans="1:24" ht="15" customHeight="1" x14ac:dyDescent="0.25">
      <c r="A131" s="44" t="s">
        <v>15856</v>
      </c>
      <c r="B131" s="46" t="str">
        <f>VLOOKUP(MYRANKS_H[[#This Row],[PLAYERID]],PLAYERIDMAP[],COLUMN(PLAYERIDMAP[LASTNAME]),FALSE)</f>
        <v>Davis</v>
      </c>
      <c r="C131" s="51" t="str">
        <f>VLOOKUP(MYRANKS_H[[#This Row],[PLAYERID]],PLAYERIDMAP[],COLUMN(PLAYERIDMAP[FIRSTNAME]),FALSE)</f>
        <v>Ike</v>
      </c>
      <c r="D131" s="51" t="str">
        <f>VLOOKUP(MYRANKS_H[[#This Row],[PLAYERID]],PLAYERIDMAP[],COLUMN(PLAYERIDMAP[TEAM]),FALSE)</f>
        <v>OAK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8433</v>
      </c>
      <c r="G131" s="52">
        <f>IFERROR(VLOOKUP(MYRANKS_H[[#This Row],[IDFANGRAPHS]],STEAMER_H[],COLUMN(STEAMER_H[PA]),FALSE),0)</f>
        <v>508</v>
      </c>
      <c r="H131" s="52">
        <f>IFERROR(VLOOKUP(MYRANKS_H[[#This Row],[IDFANGRAPHS]],STEAMER_H[],COLUMN(STEAMER_H[AB]),FALSE),0)</f>
        <v>430</v>
      </c>
      <c r="I131" s="52">
        <f>IFERROR(VLOOKUP(MYRANKS_H[[#This Row],[IDFANGRAPHS]],STEAMER_H[],COLUMN(STEAMER_H[H]),FALSE),0)</f>
        <v>103</v>
      </c>
      <c r="J131" s="52">
        <f>IFERROR(VLOOKUP(MYRANKS_H[[#This Row],[IDFANGRAPHS]],STEAMER_H[],COLUMN(STEAMER_H[2B]),FALSE),0)</f>
        <v>23</v>
      </c>
      <c r="K131" s="52">
        <f>IFERROR(VLOOKUP(MYRANKS_H[[#This Row],[IDFANGRAPHS]],STEAMER_H[],COLUMN(STEAMER_H[3B]),FALSE),0)</f>
        <v>1</v>
      </c>
      <c r="L131" s="52">
        <f>IFERROR(VLOOKUP(MYRANKS_H[[#This Row],[IDFANGRAPHS]],STEAMER_H[],COLUMN(STEAMER_H[HR]),FALSE),0)</f>
        <v>17</v>
      </c>
      <c r="M131" s="52">
        <f>IFERROR(VLOOKUP(MYRANKS_H[[#This Row],[IDFANGRAPHS]],STEAMER_H[],COLUMN(STEAMER_H[R]),FALSE),0)</f>
        <v>59</v>
      </c>
      <c r="N131" s="52">
        <f>IFERROR(VLOOKUP(MYRANKS_H[[#This Row],[IDFANGRAPHS]],STEAMER_H[],COLUMN(STEAMER_H[RBI]),FALSE),0)</f>
        <v>59</v>
      </c>
      <c r="O131" s="52">
        <f>IFERROR(VLOOKUP(MYRANKS_H[[#This Row],[IDFANGRAPHS]],STEAMER_H[],COLUMN(STEAMER_H[BB]),FALSE),0)</f>
        <v>70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108</v>
      </c>
      <c r="R131" s="52">
        <f>IFERROR(VLOOKUP(MYRANKS_H[[#This Row],[IDFANGRAPHS]],STEAMER_H[],COLUMN(STEAMER_H[SB]),FALSE),0)</f>
        <v>3</v>
      </c>
      <c r="S131" s="54">
        <f>IFERROR(MYRANKS_H[[#This Row],[H]]/MYRANKS_H[[#This Row],[AB]],0)</f>
        <v>0.23953488372093024</v>
      </c>
      <c r="T131" s="54">
        <f>IFERROR((MYRANKS_H[[#This Row],[H]]+MYRANKS_H[[#This Row],[BB]]+MYRANKS_H[[#This Row],[HBP]])/(MYRANKS_H[[#This Row],[AB]]+MYRANKS_H[[#This Row],[BB]]+MYRANKS_H[[#This Row],[HBP]]),0)</f>
        <v>0.34860557768924305</v>
      </c>
      <c r="U131" s="54">
        <f>IFERROR((MYRANKS_H[[#This Row],[H]]+MYRANKS_H[[#This Row],[2B]]+2*MYRANKS_H[[#This Row],[3B]]+3*MYRANKS_H[[#This Row],[HR]])/MYRANKS_H[[#This Row],[AB]],0)</f>
        <v>0.41627906976744183</v>
      </c>
      <c r="V131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31" s="69">
        <f>VLOOKUP(MYRANKS_H[[#This Row],[POS]],REPLACEMENT_LEVEL[],2,FALSE)</f>
        <v>467</v>
      </c>
      <c r="X131" s="69">
        <f>MYRANKS_H[[#This Row],[PROJ PTS]]-MYRANKS_H[[#This Row],[REPL LEVEL]]</f>
        <v>64</v>
      </c>
    </row>
    <row r="132" spans="1:24" ht="15" customHeight="1" x14ac:dyDescent="0.25">
      <c r="A132" s="44" t="s">
        <v>19352</v>
      </c>
      <c r="B132" s="46" t="str">
        <f>VLOOKUP(MYRANKS_H[[#This Row],[PLAYERID]],PLAYERIDMAP[],COLUMN(PLAYERIDMAP[LASTNAME]),FALSE)</f>
        <v>Saltalamacchia</v>
      </c>
      <c r="C132" s="51" t="str">
        <f>VLOOKUP(MYRANKS_H[[#This Row],[PLAYERID]],PLAYERIDMAP[],COLUMN(PLAYERIDMAP[FIRSTNAME]),FALSE)</f>
        <v>Jarrod</v>
      </c>
      <c r="D132" s="51" t="str">
        <f>VLOOKUP(MYRANKS_H[[#This Row],[PLAYERID]],PLAYERIDMAP[],COLUMN(PLAYERIDMAP[TEAM]),FALSE)</f>
        <v>MIA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5557</v>
      </c>
      <c r="G132" s="52">
        <f>IFERROR(VLOOKUP(MYRANKS_H[[#This Row],[IDFANGRAPHS]],STEAMER_H[],COLUMN(STEAMER_H[PA]),FALSE),0)</f>
        <v>428</v>
      </c>
      <c r="H132" s="52">
        <f>IFERROR(VLOOKUP(MYRANKS_H[[#This Row],[IDFANGRAPHS]],STEAMER_H[],COLUMN(STEAMER_H[AB]),FALSE),0)</f>
        <v>378</v>
      </c>
      <c r="I132" s="52">
        <f>IFERROR(VLOOKUP(MYRANKS_H[[#This Row],[IDFANGRAPHS]],STEAMER_H[],COLUMN(STEAMER_H[H]),FALSE),0)</f>
        <v>83</v>
      </c>
      <c r="J132" s="52">
        <f>IFERROR(VLOOKUP(MYRANKS_H[[#This Row],[IDFANGRAPHS]],STEAMER_H[],COLUMN(STEAMER_H[2B]),FALSE),0)</f>
        <v>20</v>
      </c>
      <c r="K132" s="52">
        <f>IFERROR(VLOOKUP(MYRANKS_H[[#This Row],[IDFANGRAPHS]],STEAMER_H[],COLUMN(STEAMER_H[3B]),FALSE),0)</f>
        <v>1</v>
      </c>
      <c r="L132" s="52">
        <f>IFERROR(VLOOKUP(MYRANKS_H[[#This Row],[IDFANGRAPHS]],STEAMER_H[],COLUMN(STEAMER_H[HR]),FALSE),0)</f>
        <v>12</v>
      </c>
      <c r="M132" s="52">
        <f>IFERROR(VLOOKUP(MYRANKS_H[[#This Row],[IDFANGRAPHS]],STEAMER_H[],COLUMN(STEAMER_H[R]),FALSE),0)</f>
        <v>41</v>
      </c>
      <c r="N132" s="52">
        <f>IFERROR(VLOOKUP(MYRANKS_H[[#This Row],[IDFANGRAPHS]],STEAMER_H[],COLUMN(STEAMER_H[RBI]),FALSE),0)</f>
        <v>45</v>
      </c>
      <c r="O132" s="52">
        <f>IFERROR(VLOOKUP(MYRANKS_H[[#This Row],[IDFANGRAPHS]],STEAMER_H[],COLUMN(STEAMER_H[BB]),FALSE),0)</f>
        <v>43</v>
      </c>
      <c r="P132" s="52">
        <f>IFERROR(VLOOKUP(MYRANKS_H[[#This Row],[IDFANGRAPHS]],STEAMER_H[],COLUMN(STEAMER_H[HBP]),FALSE),0)</f>
        <v>2</v>
      </c>
      <c r="Q132" s="52">
        <f>IFERROR(VLOOKUP(MYRANKS_H[[#This Row],[IDFANGRAPHS]],STEAMER_H[],COLUMN(STEAMER_H[SO]),FALSE),0)</f>
        <v>129</v>
      </c>
      <c r="R132" s="52">
        <f>IFERROR(VLOOKUP(MYRANKS_H[[#This Row],[IDFANGRAPHS]],STEAMER_H[],COLUMN(STEAMER_H[SB]),FALSE),0)</f>
        <v>2</v>
      </c>
      <c r="S132" s="54">
        <f>IFERROR(MYRANKS_H[[#This Row],[H]]/MYRANKS_H[[#This Row],[AB]],0)</f>
        <v>0.21957671957671956</v>
      </c>
      <c r="T132" s="54">
        <f>IFERROR((MYRANKS_H[[#This Row],[H]]+MYRANKS_H[[#This Row],[BB]]+MYRANKS_H[[#This Row],[HBP]])/(MYRANKS_H[[#This Row],[AB]]+MYRANKS_H[[#This Row],[BB]]+MYRANKS_H[[#This Row],[HBP]]),0)</f>
        <v>0.30260047281323876</v>
      </c>
      <c r="U132" s="54">
        <f>IFERROR((MYRANKS_H[[#This Row],[H]]+MYRANKS_H[[#This Row],[2B]]+2*MYRANKS_H[[#This Row],[3B]]+3*MYRANKS_H[[#This Row],[HR]])/MYRANKS_H[[#This Row],[AB]],0)</f>
        <v>0.37301587301587302</v>
      </c>
      <c r="V1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  <c r="W132" s="69">
        <f>VLOOKUP(MYRANKS_H[[#This Row],[POS]],REPLACEMENT_LEVEL[],2,FALSE)</f>
        <v>284</v>
      </c>
      <c r="X132" s="69">
        <f>MYRANKS_H[[#This Row],[PROJ PTS]]-MYRANKS_H[[#This Row],[REPL LEVEL]]</f>
        <v>61</v>
      </c>
    </row>
    <row r="133" spans="1:24" x14ac:dyDescent="0.25">
      <c r="A133" s="44" t="s">
        <v>17189</v>
      </c>
      <c r="B133" s="46" t="str">
        <f>VLOOKUP(MYRANKS_H[[#This Row],[PLAYERID]],PLAYERIDMAP[],COLUMN(PLAYERIDMAP[LASTNAME]),FALSE)</f>
        <v>Jackson</v>
      </c>
      <c r="C133" s="51" t="str">
        <f>VLOOKUP(MYRANKS_H[[#This Row],[PLAYERID]],PLAYERIDMAP[],COLUMN(PLAYERIDMAP[FIRSTNAME]),FALSE)</f>
        <v>Austin</v>
      </c>
      <c r="D133" s="51" t="str">
        <f>VLOOKUP(MYRANKS_H[[#This Row],[PLAYERID]],PLAYERIDMAP[],COLUMN(PLAYERIDMAP[TEAM]),FALSE)</f>
        <v>SEA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9848</v>
      </c>
      <c r="G133" s="52">
        <f>IFERROR(VLOOKUP(MYRANKS_H[[#This Row],[IDFANGRAPHS]],STEAMER_H[],COLUMN(STEAMER_H[PA]),FALSE),0)</f>
        <v>632</v>
      </c>
      <c r="H133" s="52">
        <f>IFERROR(VLOOKUP(MYRANKS_H[[#This Row],[IDFANGRAPHS]],STEAMER_H[],COLUMN(STEAMER_H[AB]),FALSE),0)</f>
        <v>565</v>
      </c>
      <c r="I133" s="52">
        <f>IFERROR(VLOOKUP(MYRANKS_H[[#This Row],[IDFANGRAPHS]],STEAMER_H[],COLUMN(STEAMER_H[H]),FALSE),0)</f>
        <v>145</v>
      </c>
      <c r="J133" s="52">
        <f>IFERROR(VLOOKUP(MYRANKS_H[[#This Row],[IDFANGRAPHS]],STEAMER_H[],COLUMN(STEAMER_H[2B]),FALSE),0)</f>
        <v>29</v>
      </c>
      <c r="K133" s="52">
        <f>IFERROR(VLOOKUP(MYRANKS_H[[#This Row],[IDFANGRAPHS]],STEAMER_H[],COLUMN(STEAMER_H[3B]),FALSE),0)</f>
        <v>4</v>
      </c>
      <c r="L133" s="52">
        <f>IFERROR(VLOOKUP(MYRANKS_H[[#This Row],[IDFANGRAPHS]],STEAMER_H[],COLUMN(STEAMER_H[HR]),FALSE),0)</f>
        <v>9</v>
      </c>
      <c r="M133" s="52">
        <f>IFERROR(VLOOKUP(MYRANKS_H[[#This Row],[IDFANGRAPHS]],STEAMER_H[],COLUMN(STEAMER_H[R]),FALSE),0)</f>
        <v>75</v>
      </c>
      <c r="N133" s="52">
        <f>IFERROR(VLOOKUP(MYRANKS_H[[#This Row],[IDFANGRAPHS]],STEAMER_H[],COLUMN(STEAMER_H[RBI]),FALSE),0)</f>
        <v>51</v>
      </c>
      <c r="O133" s="52">
        <f>IFERROR(VLOOKUP(MYRANKS_H[[#This Row],[IDFANGRAPHS]],STEAMER_H[],COLUMN(STEAMER_H[BB]),FALSE),0)</f>
        <v>54</v>
      </c>
      <c r="P133" s="52">
        <f>IFERROR(VLOOKUP(MYRANKS_H[[#This Row],[IDFANGRAPHS]],STEAMER_H[],COLUMN(STEAMER_H[HBP]),FALSE),0)</f>
        <v>3</v>
      </c>
      <c r="Q133" s="52">
        <f>IFERROR(VLOOKUP(MYRANKS_H[[#This Row],[IDFANGRAPHS]],STEAMER_H[],COLUMN(STEAMER_H[SO]),FALSE),0)</f>
        <v>141</v>
      </c>
      <c r="R133" s="52">
        <f>IFERROR(VLOOKUP(MYRANKS_H[[#This Row],[IDFANGRAPHS]],STEAMER_H[],COLUMN(STEAMER_H[SB]),FALSE),0)</f>
        <v>15</v>
      </c>
      <c r="S133" s="54">
        <f>IFERROR(MYRANKS_H[[#This Row],[H]]/MYRANKS_H[[#This Row],[AB]],0)</f>
        <v>0.25663716814159293</v>
      </c>
      <c r="T133" s="54">
        <f>IFERROR((MYRANKS_H[[#This Row],[H]]+MYRANKS_H[[#This Row],[BB]]+MYRANKS_H[[#This Row],[HBP]])/(MYRANKS_H[[#This Row],[AB]]+MYRANKS_H[[#This Row],[BB]]+MYRANKS_H[[#This Row],[HBP]]),0)</f>
        <v>0.32475884244372988</v>
      </c>
      <c r="U133" s="54">
        <f>IFERROR((MYRANKS_H[[#This Row],[H]]+MYRANKS_H[[#This Row],[2B]]+2*MYRANKS_H[[#This Row],[3B]]+3*MYRANKS_H[[#This Row],[HR]])/MYRANKS_H[[#This Row],[AB]],0)</f>
        <v>0.36991150442477877</v>
      </c>
      <c r="V1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  <c r="W133" s="69">
        <f>VLOOKUP(MYRANKS_H[[#This Row],[POS]],REPLACEMENT_LEVEL[],2,FALSE)</f>
        <v>496</v>
      </c>
      <c r="X133" s="69">
        <f>MYRANKS_H[[#This Row],[PROJ PTS]]-MYRANKS_H[[#This Row],[REPL LEVEL]]</f>
        <v>59</v>
      </c>
    </row>
    <row r="134" spans="1:24" ht="15" customHeight="1" x14ac:dyDescent="0.25">
      <c r="A134" s="44" t="s">
        <v>15299</v>
      </c>
      <c r="B134" s="46" t="str">
        <f>VLOOKUP(MYRANKS_H[[#This Row],[PLAYERID]],PLAYERIDMAP[],COLUMN(PLAYERIDMAP[LASTNAME]),FALSE)</f>
        <v>Cabrera</v>
      </c>
      <c r="C134" s="51" t="str">
        <f>VLOOKUP(MYRANKS_H[[#This Row],[PLAYERID]],PLAYERIDMAP[],COLUMN(PLAYERIDMAP[FIRSTNAME]),FALSE)</f>
        <v>Asdrubal</v>
      </c>
      <c r="D134" s="51" t="str">
        <f>VLOOKUP(MYRANKS_H[[#This Row],[PLAYERID]],PLAYERIDMAP[],COLUMN(PLAYERIDMAP[TEAM]),FALSE)</f>
        <v>WAS</v>
      </c>
      <c r="E134" s="51" t="str">
        <f>VLOOKUP(MYRANKS_H[[#This Row],[PLAYERID]],PLAYERIDMAP[],COLUMN(PLAYERIDMAP[POS]),FALSE)</f>
        <v>SS</v>
      </c>
      <c r="F134" s="51">
        <f>VLOOKUP(MYRANKS_H[[#This Row],[PLAYERID]],PLAYERIDMAP[],COLUMN(PLAYERIDMAP[IDFANGRAPHS]),FALSE)</f>
        <v>4962</v>
      </c>
      <c r="G134" s="52">
        <f>IFERROR(VLOOKUP(MYRANKS_H[[#This Row],[IDFANGRAPHS]],STEAMER_H[],COLUMN(STEAMER_H[PA]),FALSE),0)</f>
        <v>598</v>
      </c>
      <c r="H134" s="52">
        <f>IFERROR(VLOOKUP(MYRANKS_H[[#This Row],[IDFANGRAPHS]],STEAMER_H[],COLUMN(STEAMER_H[AB]),FALSE),0)</f>
        <v>538</v>
      </c>
      <c r="I134" s="52">
        <f>IFERROR(VLOOKUP(MYRANKS_H[[#This Row],[IDFANGRAPHS]],STEAMER_H[],COLUMN(STEAMER_H[H]),FALSE),0)</f>
        <v>135</v>
      </c>
      <c r="J134" s="52">
        <f>IFERROR(VLOOKUP(MYRANKS_H[[#This Row],[IDFANGRAPHS]],STEAMER_H[],COLUMN(STEAMER_H[2B]),FALSE),0)</f>
        <v>29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15</v>
      </c>
      <c r="M134" s="52">
        <f>IFERROR(VLOOKUP(MYRANKS_H[[#This Row],[IDFANGRAPHS]],STEAMER_H[],COLUMN(STEAMER_H[R]),FALSE),0)</f>
        <v>66</v>
      </c>
      <c r="N134" s="52">
        <f>IFERROR(VLOOKUP(MYRANKS_H[[#This Row],[IDFANGRAPHS]],STEAMER_H[],COLUMN(STEAMER_H[RBI]),FALSE),0)</f>
        <v>61</v>
      </c>
      <c r="O134" s="52">
        <f>IFERROR(VLOOKUP(MYRANKS_H[[#This Row],[IDFANGRAPHS]],STEAMER_H[],COLUMN(STEAMER_H[BB]),FALSE),0)</f>
        <v>47</v>
      </c>
      <c r="P134" s="52">
        <f>IFERROR(VLOOKUP(MYRANKS_H[[#This Row],[IDFANGRAPHS]],STEAMER_H[],COLUMN(STEAMER_H[HBP]),FALSE),0)</f>
        <v>7</v>
      </c>
      <c r="Q134" s="52">
        <f>IFERROR(VLOOKUP(MYRANKS_H[[#This Row],[IDFANGRAPHS]],STEAMER_H[],COLUMN(STEAMER_H[SO]),FALSE),0)</f>
        <v>108</v>
      </c>
      <c r="R134" s="52">
        <f>IFERROR(VLOOKUP(MYRANKS_H[[#This Row],[IDFANGRAPHS]],STEAMER_H[],COLUMN(STEAMER_H[SB]),FALSE),0)</f>
        <v>8</v>
      </c>
      <c r="S134" s="54">
        <f>IFERROR(MYRANKS_H[[#This Row],[H]]/MYRANKS_H[[#This Row],[AB]],0)</f>
        <v>0.25092936802973975</v>
      </c>
      <c r="T134" s="54">
        <f>IFERROR((MYRANKS_H[[#This Row],[H]]+MYRANKS_H[[#This Row],[BB]]+MYRANKS_H[[#This Row],[HBP]])/(MYRANKS_H[[#This Row],[AB]]+MYRANKS_H[[#This Row],[BB]]+MYRANKS_H[[#This Row],[HBP]]),0)</f>
        <v>0.31925675675675674</v>
      </c>
      <c r="U134" s="54">
        <f>IFERROR((MYRANKS_H[[#This Row],[H]]+MYRANKS_H[[#This Row],[2B]]+2*MYRANKS_H[[#This Row],[3B]]+3*MYRANKS_H[[#This Row],[HR]])/MYRANKS_H[[#This Row],[AB]],0)</f>
        <v>0.3996282527881041</v>
      </c>
      <c r="V1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  <c r="W134" s="69">
        <f>VLOOKUP(MYRANKS_H[[#This Row],[POS]],REPLACEMENT_LEVEL[],2,FALSE)</f>
        <v>480</v>
      </c>
      <c r="X134" s="69">
        <f>MYRANKS_H[[#This Row],[PROJ PTS]]-MYRANKS_H[[#This Row],[REPL LEVEL]]</f>
        <v>59</v>
      </c>
    </row>
    <row r="135" spans="1:24" ht="15" customHeight="1" x14ac:dyDescent="0.25">
      <c r="A135" s="44" t="s">
        <v>17724</v>
      </c>
      <c r="B135" s="46" t="str">
        <f>VLOOKUP(MYRANKS_H[[#This Row],[PLAYERID]],PLAYERIDMAP[],COLUMN(PLAYERIDMAP[LASTNAME]),FALSE)</f>
        <v>Loney</v>
      </c>
      <c r="C135" s="51" t="str">
        <f>VLOOKUP(MYRANKS_H[[#This Row],[PLAYERID]],PLAYERIDMAP[],COLUMN(PLAYERIDMAP[FIRSTNAME]),FALSE)</f>
        <v>James</v>
      </c>
      <c r="D135" s="51" t="str">
        <f>VLOOKUP(MYRANKS_H[[#This Row],[PLAYERID]],PLAYERIDMAP[],COLUMN(PLAYERIDMAP[TEAM]),FALSE)</f>
        <v>TB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4556</v>
      </c>
      <c r="G135" s="52">
        <f>IFERROR(VLOOKUP(MYRANKS_H[[#This Row],[IDFANGRAPHS]],STEAMER_H[],COLUMN(STEAMER_H[PA]),FALSE),0)</f>
        <v>601</v>
      </c>
      <c r="H135" s="52">
        <f>IFERROR(VLOOKUP(MYRANKS_H[[#This Row],[IDFANGRAPHS]],STEAMER_H[],COLUMN(STEAMER_H[AB]),FALSE),0)</f>
        <v>549</v>
      </c>
      <c r="I135" s="52">
        <f>IFERROR(VLOOKUP(MYRANKS_H[[#This Row],[IDFANGRAPHS]],STEAMER_H[],COLUMN(STEAMER_H[H]),FALSE),0)</f>
        <v>149</v>
      </c>
      <c r="J135" s="52">
        <f>IFERROR(VLOOKUP(MYRANKS_H[[#This Row],[IDFANGRAPHS]],STEAMER_H[],COLUMN(STEAMER_H[2B]),FALSE),0)</f>
        <v>29</v>
      </c>
      <c r="K135" s="52">
        <f>IFERROR(VLOOKUP(MYRANKS_H[[#This Row],[IDFANGRAPHS]],STEAMER_H[],COLUMN(STEAMER_H[3B]),FALSE),0)</f>
        <v>1</v>
      </c>
      <c r="L135" s="52">
        <f>IFERROR(VLOOKUP(MYRANKS_H[[#This Row],[IDFANGRAPHS]],STEAMER_H[],COLUMN(STEAMER_H[HR]),FALSE),0)</f>
        <v>11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63</v>
      </c>
      <c r="O135" s="52">
        <f>IFERROR(VLOOKUP(MYRANKS_H[[#This Row],[IDFANGRAPHS]],STEAMER_H[],COLUMN(STEAMER_H[BB]),FALSE),0)</f>
        <v>43</v>
      </c>
      <c r="P135" s="52">
        <f>IFERROR(VLOOKUP(MYRANKS_H[[#This Row],[IDFANGRAPHS]],STEAMER_H[],COLUMN(STEAMER_H[HBP]),FALSE),0)</f>
        <v>3</v>
      </c>
      <c r="Q135" s="52">
        <f>IFERROR(VLOOKUP(MYRANKS_H[[#This Row],[IDFANGRAPHS]],STEAMER_H[],COLUMN(STEAMER_H[SO]),FALSE),0)</f>
        <v>78</v>
      </c>
      <c r="R135" s="52">
        <f>IFERROR(VLOOKUP(MYRANKS_H[[#This Row],[IDFANGRAPHS]],STEAMER_H[],COLUMN(STEAMER_H[SB]),FALSE),0)</f>
        <v>3</v>
      </c>
      <c r="S135" s="54">
        <f>IFERROR(MYRANKS_H[[#This Row],[H]]/MYRANKS_H[[#This Row],[AB]],0)</f>
        <v>0.27140255009107467</v>
      </c>
      <c r="T135" s="54">
        <f>IFERROR((MYRANKS_H[[#This Row],[H]]+MYRANKS_H[[#This Row],[BB]]+MYRANKS_H[[#This Row],[HBP]])/(MYRANKS_H[[#This Row],[AB]]+MYRANKS_H[[#This Row],[BB]]+MYRANKS_H[[#This Row],[HBP]]),0)</f>
        <v>0.32773109243697479</v>
      </c>
      <c r="U135" s="54">
        <f>IFERROR((MYRANKS_H[[#This Row],[H]]+MYRANKS_H[[#This Row],[2B]]+2*MYRANKS_H[[#This Row],[3B]]+3*MYRANKS_H[[#This Row],[HR]])/MYRANKS_H[[#This Row],[AB]],0)</f>
        <v>0.38797814207650272</v>
      </c>
      <c r="V135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35" s="69">
        <f>VLOOKUP(MYRANKS_H[[#This Row],[POS]],REPLACEMENT_LEVEL[],2,FALSE)</f>
        <v>467</v>
      </c>
      <c r="X135" s="69">
        <f>MYRANKS_H[[#This Row],[PROJ PTS]]-MYRANKS_H[[#This Row],[REPL LEVEL]]</f>
        <v>58</v>
      </c>
    </row>
    <row r="136" spans="1:24" ht="15" customHeight="1" x14ac:dyDescent="0.25">
      <c r="A136" s="44" t="s">
        <v>18242</v>
      </c>
      <c r="B136" s="46" t="str">
        <f>VLOOKUP(MYRANKS_H[[#This Row],[PLAYERID]],PLAYERIDMAP[],COLUMN(PLAYERIDMAP[LASTNAME]),FALSE)</f>
        <v>Morales</v>
      </c>
      <c r="C136" s="51" t="str">
        <f>VLOOKUP(MYRANKS_H[[#This Row],[PLAYERID]],PLAYERIDMAP[],COLUMN(PLAYERIDMAP[FIRSTNAME]),FALSE)</f>
        <v>Kendrys</v>
      </c>
      <c r="D136" s="51" t="str">
        <f>VLOOKUP(MYRANKS_H[[#This Row],[PLAYERID]],PLAYERIDMAP[],COLUMN(PLAYERIDMAP[TEAM]),FALSE)</f>
        <v>KC</v>
      </c>
      <c r="E136" s="51" t="str">
        <f>VLOOKUP(MYRANKS_H[[#This Row],[PLAYERID]],PLAYERIDMAP[],COLUMN(PLAYERIDMAP[POS]),FALSE)</f>
        <v>1B</v>
      </c>
      <c r="F136" s="51">
        <f>VLOOKUP(MYRANKS_H[[#This Row],[PLAYERID]],PLAYERIDMAP[],COLUMN(PLAYERIDMAP[IDFANGRAPHS]),FALSE)</f>
        <v>8610</v>
      </c>
      <c r="G136" s="52">
        <f>IFERROR(VLOOKUP(MYRANKS_H[[#This Row],[IDFANGRAPHS]],STEAMER_H[],COLUMN(STEAMER_H[PA]),FALSE),0)</f>
        <v>561</v>
      </c>
      <c r="H136" s="52">
        <f>IFERROR(VLOOKUP(MYRANKS_H[[#This Row],[IDFANGRAPHS]],STEAMER_H[],COLUMN(STEAMER_H[AB]),FALSE),0)</f>
        <v>511</v>
      </c>
      <c r="I136" s="52">
        <f>IFERROR(VLOOKUP(MYRANKS_H[[#This Row],[IDFANGRAPHS]],STEAMER_H[],COLUMN(STEAMER_H[H]),FALSE),0)</f>
        <v>134</v>
      </c>
      <c r="J136" s="52">
        <f>IFERROR(VLOOKUP(MYRANKS_H[[#This Row],[IDFANGRAPHS]],STEAMER_H[],COLUMN(STEAMER_H[2B]),FALSE),0)</f>
        <v>27</v>
      </c>
      <c r="K136" s="52">
        <f>IFERROR(VLOOKUP(MYRANKS_H[[#This Row],[IDFANGRAPHS]],STEAMER_H[],COLUMN(STEAMER_H[3B]),FALSE),0)</f>
        <v>1</v>
      </c>
      <c r="L136" s="52">
        <f>IFERROR(VLOOKUP(MYRANKS_H[[#This Row],[IDFANGRAPHS]],STEAMER_H[],COLUMN(STEAMER_H[HR]),FALSE),0)</f>
        <v>17</v>
      </c>
      <c r="M136" s="52">
        <f>IFERROR(VLOOKUP(MYRANKS_H[[#This Row],[IDFANGRAPHS]],STEAMER_H[],COLUMN(STEAMER_H[R]),FALSE),0)</f>
        <v>63</v>
      </c>
      <c r="N136" s="52">
        <f>IFERROR(VLOOKUP(MYRANKS_H[[#This Row],[IDFANGRAPHS]],STEAMER_H[],COLUMN(STEAMER_H[RBI]),FALSE),0)</f>
        <v>70</v>
      </c>
      <c r="O136" s="52">
        <f>IFERROR(VLOOKUP(MYRANKS_H[[#This Row],[IDFANGRAPHS]],STEAMER_H[],COLUMN(STEAMER_H[BB]),FALSE),0)</f>
        <v>41</v>
      </c>
      <c r="P136" s="52">
        <f>IFERROR(VLOOKUP(MYRANKS_H[[#This Row],[IDFANGRAPHS]],STEAMER_H[],COLUMN(STEAMER_H[HBP]),FALSE),0)</f>
        <v>4</v>
      </c>
      <c r="Q136" s="52">
        <f>IFERROR(VLOOKUP(MYRANKS_H[[#This Row],[IDFANGRAPHS]],STEAMER_H[],COLUMN(STEAMER_H[SO]),FALSE),0)</f>
        <v>100</v>
      </c>
      <c r="R136" s="52">
        <f>IFERROR(VLOOKUP(MYRANKS_H[[#This Row],[IDFANGRAPHS]],STEAMER_H[],COLUMN(STEAMER_H[SB]),FALSE),0)</f>
        <v>1</v>
      </c>
      <c r="S136" s="54">
        <f>IFERROR(MYRANKS_H[[#This Row],[H]]/MYRANKS_H[[#This Row],[AB]],0)</f>
        <v>0.26223091976516633</v>
      </c>
      <c r="T136" s="54">
        <f>IFERROR((MYRANKS_H[[#This Row],[H]]+MYRANKS_H[[#This Row],[BB]]+MYRANKS_H[[#This Row],[HBP]])/(MYRANKS_H[[#This Row],[AB]]+MYRANKS_H[[#This Row],[BB]]+MYRANKS_H[[#This Row],[HBP]]),0)</f>
        <v>0.32194244604316546</v>
      </c>
      <c r="U136" s="54">
        <f>IFERROR((MYRANKS_H[[#This Row],[H]]+MYRANKS_H[[#This Row],[2B]]+2*MYRANKS_H[[#This Row],[3B]]+3*MYRANKS_H[[#This Row],[HR]])/MYRANKS_H[[#This Row],[AB]],0)</f>
        <v>0.41878669275929548</v>
      </c>
      <c r="V136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36" s="69">
        <f>VLOOKUP(MYRANKS_H[[#This Row],[POS]],REPLACEMENT_LEVEL[],2,FALSE)</f>
        <v>467</v>
      </c>
      <c r="X136" s="69">
        <f>MYRANKS_H[[#This Row],[PROJ PTS]]-MYRANKS_H[[#This Row],[REPL LEVEL]]</f>
        <v>57</v>
      </c>
    </row>
    <row r="137" spans="1:24" ht="15" customHeight="1" x14ac:dyDescent="0.25">
      <c r="A137" s="44" t="s">
        <v>14606</v>
      </c>
      <c r="B137" s="46" t="str">
        <f>VLOOKUP(MYRANKS_H[[#This Row],[PLAYERID]],PLAYERIDMAP[],COLUMN(PLAYERIDMAP[LASTNAME]),FALSE)</f>
        <v>Adams</v>
      </c>
      <c r="C137" s="51" t="str">
        <f>VLOOKUP(MYRANKS_H[[#This Row],[PLAYERID]],PLAYERIDMAP[],COLUMN(PLAYERIDMAP[FIRSTNAME]),FALSE)</f>
        <v>Matt</v>
      </c>
      <c r="D137" s="51" t="str">
        <f>VLOOKUP(MYRANKS_H[[#This Row],[PLAYERID]],PLAYERIDMAP[],COLUMN(PLAYERIDMAP[TEAM]),FALSE)</f>
        <v>STL</v>
      </c>
      <c r="E137" s="51" t="str">
        <f>VLOOKUP(MYRANKS_H[[#This Row],[PLAYERID]],PLAYERIDMAP[],COLUMN(PLAYERIDMAP[POS]),FALSE)</f>
        <v>1B</v>
      </c>
      <c r="F137" s="51">
        <f>VLOOKUP(MYRANKS_H[[#This Row],[PLAYERID]],PLAYERIDMAP[],COLUMN(PLAYERIDMAP[IDFANGRAPHS]),FALSE)</f>
        <v>9393</v>
      </c>
      <c r="G137" s="52">
        <f>IFERROR(VLOOKUP(MYRANKS_H[[#This Row],[IDFANGRAPHS]],STEAMER_H[],COLUMN(STEAMER_H[PA]),FALSE),0)</f>
        <v>510</v>
      </c>
      <c r="H137" s="52">
        <f>IFERROR(VLOOKUP(MYRANKS_H[[#This Row],[IDFANGRAPHS]],STEAMER_H[],COLUMN(STEAMER_H[AB]),FALSE),0)</f>
        <v>473</v>
      </c>
      <c r="I137" s="52">
        <f>IFERROR(VLOOKUP(MYRANKS_H[[#This Row],[IDFANGRAPHS]],STEAMER_H[],COLUMN(STEAMER_H[H]),FALSE),0)</f>
        <v>127</v>
      </c>
      <c r="J137" s="52">
        <f>IFERROR(VLOOKUP(MYRANKS_H[[#This Row],[IDFANGRAPHS]],STEAMER_H[],COLUMN(STEAMER_H[2B]),FALSE),0)</f>
        <v>25</v>
      </c>
      <c r="K137" s="52">
        <f>IFERROR(VLOOKUP(MYRANKS_H[[#This Row],[IDFANGRAPHS]],STEAMER_H[],COLUMN(STEAMER_H[3B]),FALSE),0)</f>
        <v>3</v>
      </c>
      <c r="L137" s="52">
        <f>IFERROR(VLOOKUP(MYRANKS_H[[#This Row],[IDFANGRAPHS]],STEAMER_H[],COLUMN(STEAMER_H[HR]),FALSE),0)</f>
        <v>19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69</v>
      </c>
      <c r="O137" s="52">
        <f>IFERROR(VLOOKUP(MYRANKS_H[[#This Row],[IDFANGRAPHS]],STEAMER_H[],COLUMN(STEAMER_H[BB]),FALSE),0)</f>
        <v>30</v>
      </c>
      <c r="P137" s="52">
        <f>IFERROR(VLOOKUP(MYRANKS_H[[#This Row],[IDFANGRAPHS]],STEAMER_H[],COLUMN(STEAMER_H[HBP]),FALSE),0)</f>
        <v>3</v>
      </c>
      <c r="Q137" s="52">
        <f>IFERROR(VLOOKUP(MYRANKS_H[[#This Row],[IDFANGRAPHS]],STEAMER_H[],COLUMN(STEAMER_H[SO]),FALSE),0)</f>
        <v>107</v>
      </c>
      <c r="R137" s="52">
        <f>IFERROR(VLOOKUP(MYRANKS_H[[#This Row],[IDFANGRAPHS]],STEAMER_H[],COLUMN(STEAMER_H[SB]),FALSE),0)</f>
        <v>3</v>
      </c>
      <c r="S137" s="54">
        <f>IFERROR(MYRANKS_H[[#This Row],[H]]/MYRANKS_H[[#This Row],[AB]],0)</f>
        <v>0.26849894291754756</v>
      </c>
      <c r="T137" s="54">
        <f>IFERROR((MYRANKS_H[[#This Row],[H]]+MYRANKS_H[[#This Row],[BB]]+MYRANKS_H[[#This Row],[HBP]])/(MYRANKS_H[[#This Row],[AB]]+MYRANKS_H[[#This Row],[BB]]+MYRANKS_H[[#This Row],[HBP]]),0)</f>
        <v>0.31620553359683795</v>
      </c>
      <c r="U137" s="54">
        <f>IFERROR((MYRANKS_H[[#This Row],[H]]+MYRANKS_H[[#This Row],[2B]]+2*MYRANKS_H[[#This Row],[3B]]+3*MYRANKS_H[[#This Row],[HR]])/MYRANKS_H[[#This Row],[AB]],0)</f>
        <v>0.45454545454545453</v>
      </c>
      <c r="V13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37" s="69">
        <f>VLOOKUP(MYRANKS_H[[#This Row],[POS]],REPLACEMENT_LEVEL[],2,FALSE)</f>
        <v>467</v>
      </c>
      <c r="X137" s="69">
        <f>MYRANKS_H[[#This Row],[PROJ PTS]]-MYRANKS_H[[#This Row],[REPL LEVEL]]</f>
        <v>55</v>
      </c>
    </row>
    <row r="138" spans="1:24" ht="15" customHeight="1" x14ac:dyDescent="0.25">
      <c r="A138" s="44" t="s">
        <v>19208</v>
      </c>
      <c r="B138" s="46" t="str">
        <f>VLOOKUP(MYRANKS_H[[#This Row],[PLAYERID]],PLAYERIDMAP[],COLUMN(PLAYERIDMAP[LASTNAME]),FALSE)</f>
        <v>Rollins</v>
      </c>
      <c r="C138" s="51" t="str">
        <f>VLOOKUP(MYRANKS_H[[#This Row],[PLAYERID]],PLAYERIDMAP[],COLUMN(PLAYERIDMAP[FIRSTNAME]),FALSE)</f>
        <v>Jimmy</v>
      </c>
      <c r="D138" s="51" t="str">
        <f>VLOOKUP(MYRANKS_H[[#This Row],[PLAYERID]],PLAYERIDMAP[],COLUMN(PLAYERIDMAP[TEAM]),FALSE)</f>
        <v>LAD</v>
      </c>
      <c r="E138" s="51" t="str">
        <f>VLOOKUP(MYRANKS_H[[#This Row],[PLAYERID]],PLAYERIDMAP[],COLUMN(PLAYERIDMAP[POS]),FALSE)</f>
        <v>SS</v>
      </c>
      <c r="F138" s="51">
        <f>VLOOKUP(MYRANKS_H[[#This Row],[PLAYERID]],PLAYERIDMAP[],COLUMN(PLAYERIDMAP[IDFANGRAPHS]),FALSE)</f>
        <v>971</v>
      </c>
      <c r="G138" s="52">
        <f>IFERROR(VLOOKUP(MYRANKS_H[[#This Row],[IDFANGRAPHS]],STEAMER_H[],COLUMN(STEAMER_H[PA]),FALSE),0)</f>
        <v>628</v>
      </c>
      <c r="H138" s="52">
        <f>IFERROR(VLOOKUP(MYRANKS_H[[#This Row],[IDFANGRAPHS]],STEAMER_H[],COLUMN(STEAMER_H[AB]),FALSE),0)</f>
        <v>561</v>
      </c>
      <c r="I138" s="52">
        <f>IFERROR(VLOOKUP(MYRANKS_H[[#This Row],[IDFANGRAPHS]],STEAMER_H[],COLUMN(STEAMER_H[H]),FALSE),0)</f>
        <v>133</v>
      </c>
      <c r="J138" s="52">
        <f>IFERROR(VLOOKUP(MYRANKS_H[[#This Row],[IDFANGRAPHS]],STEAMER_H[],COLUMN(STEAMER_H[2B]),FALSE),0)</f>
        <v>25</v>
      </c>
      <c r="K138" s="52">
        <f>IFERROR(VLOOKUP(MYRANKS_H[[#This Row],[IDFANGRAPHS]],STEAMER_H[],COLUMN(STEAMER_H[3B]),FALSE),0)</f>
        <v>2</v>
      </c>
      <c r="L138" s="52">
        <f>IFERROR(VLOOKUP(MYRANKS_H[[#This Row],[IDFANGRAPHS]],STEAMER_H[],COLUMN(STEAMER_H[HR]),FALSE),0)</f>
        <v>13</v>
      </c>
      <c r="M138" s="52">
        <f>IFERROR(VLOOKUP(MYRANKS_H[[#This Row],[IDFANGRAPHS]],STEAMER_H[],COLUMN(STEAMER_H[R]),FALSE),0)</f>
        <v>72</v>
      </c>
      <c r="N138" s="52">
        <f>IFERROR(VLOOKUP(MYRANKS_H[[#This Row],[IDFANGRAPHS]],STEAMER_H[],COLUMN(STEAMER_H[RBI]),FALSE),0)</f>
        <v>53</v>
      </c>
      <c r="O138" s="52">
        <f>IFERROR(VLOOKUP(MYRANKS_H[[#This Row],[IDFANGRAPHS]],STEAMER_H[],COLUMN(STEAMER_H[BB]),FALSE),0)</f>
        <v>56</v>
      </c>
      <c r="P138" s="52">
        <f>IFERROR(VLOOKUP(MYRANKS_H[[#This Row],[IDFANGRAPHS]],STEAMER_H[],COLUMN(STEAMER_H[HBP]),FALSE),0)</f>
        <v>2</v>
      </c>
      <c r="Q138" s="52">
        <f>IFERROR(VLOOKUP(MYRANKS_H[[#This Row],[IDFANGRAPHS]],STEAMER_H[],COLUMN(STEAMER_H[SO]),FALSE),0)</f>
        <v>96</v>
      </c>
      <c r="R138" s="52">
        <f>IFERROR(VLOOKUP(MYRANKS_H[[#This Row],[IDFANGRAPHS]],STEAMER_H[],COLUMN(STEAMER_H[SB]),FALSE),0)</f>
        <v>20</v>
      </c>
      <c r="S138" s="54">
        <f>IFERROR(MYRANKS_H[[#This Row],[H]]/MYRANKS_H[[#This Row],[AB]],0)</f>
        <v>0.23707664884135474</v>
      </c>
      <c r="T138" s="54">
        <f>IFERROR((MYRANKS_H[[#This Row],[H]]+MYRANKS_H[[#This Row],[BB]]+MYRANKS_H[[#This Row],[HBP]])/(MYRANKS_H[[#This Row],[AB]]+MYRANKS_H[[#This Row],[BB]]+MYRANKS_H[[#This Row],[HBP]]),0)</f>
        <v>0.30856219709208399</v>
      </c>
      <c r="U138" s="54">
        <f>IFERROR((MYRANKS_H[[#This Row],[H]]+MYRANKS_H[[#This Row],[2B]]+2*MYRANKS_H[[#This Row],[3B]]+3*MYRANKS_H[[#This Row],[HR]])/MYRANKS_H[[#This Row],[AB]],0)</f>
        <v>0.35828877005347592</v>
      </c>
      <c r="V1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138" s="69">
        <f>VLOOKUP(MYRANKS_H[[#This Row],[POS]],REPLACEMENT_LEVEL[],2,FALSE)</f>
        <v>480</v>
      </c>
      <c r="X138" s="69">
        <f>MYRANKS_H[[#This Row],[PROJ PTS]]-MYRANKS_H[[#This Row],[REPL LEVEL]]</f>
        <v>54</v>
      </c>
    </row>
    <row r="139" spans="1:24" ht="15" customHeight="1" x14ac:dyDescent="0.25">
      <c r="A139" s="44" t="s">
        <v>15488</v>
      </c>
      <c r="B139" s="46" t="str">
        <f>VLOOKUP(MYRANKS_H[[#This Row],[PLAYERID]],PLAYERIDMAP[],COLUMN(PLAYERIDMAP[LASTNAME]),FALSE)</f>
        <v>Castro</v>
      </c>
      <c r="C139" s="51" t="str">
        <f>VLOOKUP(MYRANKS_H[[#This Row],[PLAYERID]],PLAYERIDMAP[],COLUMN(PLAYERIDMAP[FIRSTNAME]),FALSE)</f>
        <v>Starlin</v>
      </c>
      <c r="D139" s="51" t="str">
        <f>VLOOKUP(MYRANKS_H[[#This Row],[PLAYERID]],PLAYERIDMAP[],COLUMN(PLAYERIDMAP[TEAM]),FALSE)</f>
        <v>CHC</v>
      </c>
      <c r="E139" s="51" t="str">
        <f>VLOOKUP(MYRANKS_H[[#This Row],[PLAYERID]],PLAYERIDMAP[],COLUMN(PLAYERIDMAP[POS]),FALSE)</f>
        <v>SS</v>
      </c>
      <c r="F139" s="51">
        <f>VLOOKUP(MYRANKS_H[[#This Row],[PLAYERID]],PLAYERIDMAP[],COLUMN(PLAYERIDMAP[IDFANGRAPHS]),FALSE)</f>
        <v>4579</v>
      </c>
      <c r="G139" s="52">
        <f>IFERROR(VLOOKUP(MYRANKS_H[[#This Row],[IDFANGRAPHS]],STEAMER_H[],COLUMN(STEAMER_H[PA]),FALSE),0)</f>
        <v>574</v>
      </c>
      <c r="H139" s="52">
        <f>IFERROR(VLOOKUP(MYRANKS_H[[#This Row],[IDFANGRAPHS]],STEAMER_H[],COLUMN(STEAMER_H[AB]),FALSE),0)</f>
        <v>529</v>
      </c>
      <c r="I139" s="52">
        <f>IFERROR(VLOOKUP(MYRANKS_H[[#This Row],[IDFANGRAPHS]],STEAMER_H[],COLUMN(STEAMER_H[H]),FALSE),0)</f>
        <v>145</v>
      </c>
      <c r="J139" s="52">
        <f>IFERROR(VLOOKUP(MYRANKS_H[[#This Row],[IDFANGRAPHS]],STEAMER_H[],COLUMN(STEAMER_H[2B]),FALSE),0)</f>
        <v>32</v>
      </c>
      <c r="K139" s="52">
        <f>IFERROR(VLOOKUP(MYRANKS_H[[#This Row],[IDFANGRAPHS]],STEAMER_H[],COLUMN(STEAMER_H[3B]),FALSE),0)</f>
        <v>2</v>
      </c>
      <c r="L139" s="52">
        <f>IFERROR(VLOOKUP(MYRANKS_H[[#This Row],[IDFANGRAPHS]],STEAMER_H[],COLUMN(STEAMER_H[HR]),FALSE),0)</f>
        <v>12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60</v>
      </c>
      <c r="O139" s="52">
        <f>IFERROR(VLOOKUP(MYRANKS_H[[#This Row],[IDFANGRAPHS]],STEAMER_H[],COLUMN(STEAMER_H[BB]),FALSE),0)</f>
        <v>33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92</v>
      </c>
      <c r="R139" s="52">
        <f>IFERROR(VLOOKUP(MYRANKS_H[[#This Row],[IDFANGRAPHS]],STEAMER_H[],COLUMN(STEAMER_H[SB]),FALSE),0)</f>
        <v>8</v>
      </c>
      <c r="S139" s="54">
        <f>IFERROR(MYRANKS_H[[#This Row],[H]]/MYRANKS_H[[#This Row],[AB]],0)</f>
        <v>0.27410207939508507</v>
      </c>
      <c r="T139" s="54">
        <f>IFERROR((MYRANKS_H[[#This Row],[H]]+MYRANKS_H[[#This Row],[BB]]+MYRANKS_H[[#This Row],[HBP]])/(MYRANKS_H[[#This Row],[AB]]+MYRANKS_H[[#This Row],[BB]]+MYRANKS_H[[#This Row],[HBP]]),0)</f>
        <v>0.32275132275132273</v>
      </c>
      <c r="U139" s="54">
        <f>IFERROR((MYRANKS_H[[#This Row],[H]]+MYRANKS_H[[#This Row],[2B]]+2*MYRANKS_H[[#This Row],[3B]]+3*MYRANKS_H[[#This Row],[HR]])/MYRANKS_H[[#This Row],[AB]],0)</f>
        <v>0.41020793950850659</v>
      </c>
      <c r="V1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  <c r="W139" s="69">
        <f>VLOOKUP(MYRANKS_H[[#This Row],[POS]],REPLACEMENT_LEVEL[],2,FALSE)</f>
        <v>480</v>
      </c>
      <c r="X139" s="69">
        <f>MYRANKS_H[[#This Row],[PROJ PTS]]-MYRANKS_H[[#This Row],[REPL LEVEL]]</f>
        <v>53</v>
      </c>
    </row>
    <row r="140" spans="1:24" ht="15" customHeight="1" x14ac:dyDescent="0.25">
      <c r="A140" s="44" t="s">
        <v>19510</v>
      </c>
      <c r="B140" s="46" t="str">
        <f>VLOOKUP(MYRANKS_H[[#This Row],[PLAYERID]],PLAYERIDMAP[],COLUMN(PLAYERIDMAP[LASTNAME]),FALSE)</f>
        <v>Semien</v>
      </c>
      <c r="C140" s="51" t="str">
        <f>VLOOKUP(MYRANKS_H[[#This Row],[PLAYERID]],PLAYERIDMAP[],COLUMN(PLAYERIDMAP[FIRSTNAME]),FALSE)</f>
        <v>Marcus</v>
      </c>
      <c r="D140" s="51" t="str">
        <f>VLOOKUP(MYRANKS_H[[#This Row],[PLAYERID]],PLAYERIDMAP[],COLUMN(PLAYERIDMAP[TEAM]),FALSE)</f>
        <v>OAK</v>
      </c>
      <c r="E140" s="51" t="str">
        <f>VLOOKUP(MYRANKS_H[[#This Row],[PLAYERID]],PLAYERIDMAP[],COLUMN(PLAYERIDMAP[POS]),FALSE)</f>
        <v>2B</v>
      </c>
      <c r="F140" s="51">
        <f>VLOOKUP(MYRANKS_H[[#This Row],[PLAYERID]],PLAYERIDMAP[],COLUMN(PLAYERIDMAP[IDFANGRAPHS]),FALSE)</f>
        <v>12533</v>
      </c>
      <c r="G140" s="52">
        <f>IFERROR(VLOOKUP(MYRANKS_H[[#This Row],[IDFANGRAPHS]],STEAMER_H[],COLUMN(STEAMER_H[PA]),FALSE),0)</f>
        <v>571</v>
      </c>
      <c r="H140" s="52">
        <f>IFERROR(VLOOKUP(MYRANKS_H[[#This Row],[IDFANGRAPHS]],STEAMER_H[],COLUMN(STEAMER_H[AB]),FALSE),0)</f>
        <v>504</v>
      </c>
      <c r="I140" s="52">
        <f>IFERROR(VLOOKUP(MYRANKS_H[[#This Row],[IDFANGRAPHS]],STEAMER_H[],COLUMN(STEAMER_H[H]),FALSE),0)</f>
        <v>122</v>
      </c>
      <c r="J140" s="52">
        <f>IFERROR(VLOOKUP(MYRANKS_H[[#This Row],[IDFANGRAPHS]],STEAMER_H[],COLUMN(STEAMER_H[2B]),FALSE),0)</f>
        <v>25</v>
      </c>
      <c r="K140" s="52">
        <f>IFERROR(VLOOKUP(MYRANKS_H[[#This Row],[IDFANGRAPHS]],STEAMER_H[],COLUMN(STEAMER_H[3B]),FALSE),0)</f>
        <v>3</v>
      </c>
      <c r="L140" s="52">
        <f>IFERROR(VLOOKUP(MYRANKS_H[[#This Row],[IDFANGRAPHS]],STEAMER_H[],COLUMN(STEAMER_H[HR]),FALSE),0)</f>
        <v>15</v>
      </c>
      <c r="M140" s="52">
        <f>IFERROR(VLOOKUP(MYRANKS_H[[#This Row],[IDFANGRAPHS]],STEAMER_H[],COLUMN(STEAMER_H[R]),FALSE),0)</f>
        <v>66</v>
      </c>
      <c r="N140" s="52">
        <f>IFERROR(VLOOKUP(MYRANKS_H[[#This Row],[IDFANGRAPHS]],STEAMER_H[],COLUMN(STEAMER_H[RBI]),FALSE),0)</f>
        <v>61</v>
      </c>
      <c r="O140" s="52">
        <f>IFERROR(VLOOKUP(MYRANKS_H[[#This Row],[IDFANGRAPHS]],STEAMER_H[],COLUMN(STEAMER_H[BB]),FALSE),0)</f>
        <v>55</v>
      </c>
      <c r="P140" s="52">
        <f>IFERROR(VLOOKUP(MYRANKS_H[[#This Row],[IDFANGRAPHS]],STEAMER_H[],COLUMN(STEAMER_H[HBP]),FALSE),0)</f>
        <v>5</v>
      </c>
      <c r="Q140" s="52">
        <f>IFERROR(VLOOKUP(MYRANKS_H[[#This Row],[IDFANGRAPHS]],STEAMER_H[],COLUMN(STEAMER_H[SO]),FALSE),0)</f>
        <v>103</v>
      </c>
      <c r="R140" s="52">
        <f>IFERROR(VLOOKUP(MYRANKS_H[[#This Row],[IDFANGRAPHS]],STEAMER_H[],COLUMN(STEAMER_H[SB]),FALSE),0)</f>
        <v>10</v>
      </c>
      <c r="S140" s="54">
        <f>IFERROR(MYRANKS_H[[#This Row],[H]]/MYRANKS_H[[#This Row],[AB]],0)</f>
        <v>0.24206349206349206</v>
      </c>
      <c r="T140" s="54">
        <f>IFERROR((MYRANKS_H[[#This Row],[H]]+MYRANKS_H[[#This Row],[BB]]+MYRANKS_H[[#This Row],[HBP]])/(MYRANKS_H[[#This Row],[AB]]+MYRANKS_H[[#This Row],[BB]]+MYRANKS_H[[#This Row],[HBP]]),0)</f>
        <v>0.32269503546099293</v>
      </c>
      <c r="U140" s="54">
        <f>IFERROR((MYRANKS_H[[#This Row],[H]]+MYRANKS_H[[#This Row],[2B]]+2*MYRANKS_H[[#This Row],[3B]]+3*MYRANKS_H[[#This Row],[HR]])/MYRANKS_H[[#This Row],[AB]],0)</f>
        <v>0.39285714285714285</v>
      </c>
      <c r="V14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40" s="69">
        <f>VLOOKUP(MYRANKS_H[[#This Row],[POS]],REPLACEMENT_LEVEL[],2,FALSE)</f>
        <v>473</v>
      </c>
      <c r="X140" s="69">
        <f>MYRANKS_H[[#This Row],[PROJ PTS]]-MYRANKS_H[[#This Row],[REPL LEVEL]]</f>
        <v>53</v>
      </c>
    </row>
    <row r="141" spans="1:24" ht="15" customHeight="1" x14ac:dyDescent="0.25">
      <c r="A141" s="44" t="s">
        <v>18712</v>
      </c>
      <c r="B141" s="46" t="str">
        <f>VLOOKUP(MYRANKS_H[[#This Row],[PLAYERID]],PLAYERIDMAP[],COLUMN(PLAYERIDMAP[LASTNAME]),FALSE)</f>
        <v>Peralta</v>
      </c>
      <c r="C141" s="51" t="str">
        <f>VLOOKUP(MYRANKS_H[[#This Row],[PLAYERID]],PLAYERIDMAP[],COLUMN(PLAYERIDMAP[FIRSTNAME]),FALSE)</f>
        <v>Jhonny</v>
      </c>
      <c r="D141" s="51" t="str">
        <f>VLOOKUP(MYRANKS_H[[#This Row],[PLAYERID]],PLAYERIDMAP[],COLUMN(PLAYERIDMAP[TEAM]),FALSE)</f>
        <v>STL</v>
      </c>
      <c r="E141" s="51" t="str">
        <f>VLOOKUP(MYRANKS_H[[#This Row],[PLAYERID]],PLAYERIDMAP[],COLUMN(PLAYERIDMAP[POS]),FALSE)</f>
        <v>SS</v>
      </c>
      <c r="F141" s="51">
        <f>VLOOKUP(MYRANKS_H[[#This Row],[PLAYERID]],PLAYERIDMAP[],COLUMN(PLAYERIDMAP[IDFANGRAPHS]),FALSE)</f>
        <v>1738</v>
      </c>
      <c r="G141" s="52">
        <f>IFERROR(VLOOKUP(MYRANKS_H[[#This Row],[IDFANGRAPHS]],STEAMER_H[],COLUMN(STEAMER_H[PA]),FALSE),0)</f>
        <v>575</v>
      </c>
      <c r="H141" s="52">
        <f>IFERROR(VLOOKUP(MYRANKS_H[[#This Row],[IDFANGRAPHS]],STEAMER_H[],COLUMN(STEAMER_H[AB]),FALSE),0)</f>
        <v>515</v>
      </c>
      <c r="I141" s="52">
        <f>IFERROR(VLOOKUP(MYRANKS_H[[#This Row],[IDFANGRAPHS]],STEAMER_H[],COLUMN(STEAMER_H[H]),FALSE),0)</f>
        <v>132</v>
      </c>
      <c r="J141" s="52">
        <f>IFERROR(VLOOKUP(MYRANKS_H[[#This Row],[IDFANGRAPHS]],STEAMER_H[],COLUMN(STEAMER_H[2B]),FALSE),0)</f>
        <v>30</v>
      </c>
      <c r="K141" s="52">
        <f>IFERROR(VLOOKUP(MYRANKS_H[[#This Row],[IDFANGRAPHS]],STEAMER_H[],COLUMN(STEAMER_H[3B]),FALSE),0)</f>
        <v>1</v>
      </c>
      <c r="L141" s="52">
        <f>IFERROR(VLOOKUP(MYRANKS_H[[#This Row],[IDFANGRAPHS]],STEAMER_H[],COLUMN(STEAMER_H[HR]),FALSE),0)</f>
        <v>15</v>
      </c>
      <c r="M141" s="52">
        <f>IFERROR(VLOOKUP(MYRANKS_H[[#This Row],[IDFANGRAPHS]],STEAMER_H[],COLUMN(STEAMER_H[R]),FALSE),0)</f>
        <v>59</v>
      </c>
      <c r="N141" s="52">
        <f>IFERROR(VLOOKUP(MYRANKS_H[[#This Row],[IDFANGRAPHS]],STEAMER_H[],COLUMN(STEAMER_H[RBI]),FALSE),0)</f>
        <v>64</v>
      </c>
      <c r="O141" s="52">
        <f>IFERROR(VLOOKUP(MYRANKS_H[[#This Row],[IDFANGRAPHS]],STEAMER_H[],COLUMN(STEAMER_H[BB]),FALSE),0)</f>
        <v>49</v>
      </c>
      <c r="P141" s="52">
        <f>IFERROR(VLOOKUP(MYRANKS_H[[#This Row],[IDFANGRAPHS]],STEAMER_H[],COLUMN(STEAMER_H[HBP]),FALSE),0)</f>
        <v>4</v>
      </c>
      <c r="Q141" s="52">
        <f>IFERROR(VLOOKUP(MYRANKS_H[[#This Row],[IDFANGRAPHS]],STEAMER_H[],COLUMN(STEAMER_H[SO]),FALSE),0)</f>
        <v>109</v>
      </c>
      <c r="R141" s="52">
        <f>IFERROR(VLOOKUP(MYRANKS_H[[#This Row],[IDFANGRAPHS]],STEAMER_H[],COLUMN(STEAMER_H[SB]),FALSE),0)</f>
        <v>3</v>
      </c>
      <c r="S141" s="54">
        <f>IFERROR(MYRANKS_H[[#This Row],[H]]/MYRANKS_H[[#This Row],[AB]],0)</f>
        <v>0.25631067961165049</v>
      </c>
      <c r="T141" s="54">
        <f>IFERROR((MYRANKS_H[[#This Row],[H]]+MYRANKS_H[[#This Row],[BB]]+MYRANKS_H[[#This Row],[HBP]])/(MYRANKS_H[[#This Row],[AB]]+MYRANKS_H[[#This Row],[BB]]+MYRANKS_H[[#This Row],[HBP]]),0)</f>
        <v>0.32570422535211269</v>
      </c>
      <c r="U141" s="54">
        <f>IFERROR((MYRANKS_H[[#This Row],[H]]+MYRANKS_H[[#This Row],[2B]]+2*MYRANKS_H[[#This Row],[3B]]+3*MYRANKS_H[[#This Row],[HR]])/MYRANKS_H[[#This Row],[AB]],0)</f>
        <v>0.40582524271844661</v>
      </c>
      <c r="V14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41" s="69">
        <f>VLOOKUP(MYRANKS_H[[#This Row],[POS]],REPLACEMENT_LEVEL[],2,FALSE)</f>
        <v>480</v>
      </c>
      <c r="X141" s="69">
        <f>MYRANKS_H[[#This Row],[PROJ PTS]]-MYRANKS_H[[#This Row],[REPL LEVEL]]</f>
        <v>51</v>
      </c>
    </row>
    <row r="142" spans="1:24" ht="15" customHeight="1" x14ac:dyDescent="0.25">
      <c r="A142" s="44" t="s">
        <v>14728</v>
      </c>
      <c r="B142" s="46" t="str">
        <f>VLOOKUP(MYRANKS_H[[#This Row],[PLAYERID]],PLAYERIDMAP[],COLUMN(PLAYERIDMAP[LASTNAME]),FALSE)</f>
        <v>Aoki</v>
      </c>
      <c r="C142" s="51" t="str">
        <f>VLOOKUP(MYRANKS_H[[#This Row],[PLAYERID]],PLAYERIDMAP[],COLUMN(PLAYERIDMAP[FIRSTNAME]),FALSE)</f>
        <v>Norichika</v>
      </c>
      <c r="D142" s="51" t="str">
        <f>VLOOKUP(MYRANKS_H[[#This Row],[PLAYERID]],PLAYERIDMAP[],COLUMN(PLAYERIDMAP[TEAM]),FALSE)</f>
        <v>KC</v>
      </c>
      <c r="E142" s="51" t="str">
        <f>VLOOKUP(MYRANKS_H[[#This Row],[PLAYERID]],PLAYERIDMAP[],COLUMN(PLAYERIDMAP[POS]),FALSE)</f>
        <v>OF</v>
      </c>
      <c r="F142" s="51">
        <f>VLOOKUP(MYRANKS_H[[#This Row],[PLAYERID]],PLAYERIDMAP[],COLUMN(PLAYERIDMAP[IDFANGRAPHS]),FALSE)</f>
        <v>13075</v>
      </c>
      <c r="G142" s="52">
        <f>IFERROR(VLOOKUP(MYRANKS_H[[#This Row],[IDFANGRAPHS]],STEAMER_H[],COLUMN(STEAMER_H[PA]),FALSE),0)</f>
        <v>593</v>
      </c>
      <c r="H142" s="52">
        <f>IFERROR(VLOOKUP(MYRANKS_H[[#This Row],[IDFANGRAPHS]],STEAMER_H[],COLUMN(STEAMER_H[AB]),FALSE),0)</f>
        <v>531</v>
      </c>
      <c r="I142" s="52">
        <f>IFERROR(VLOOKUP(MYRANKS_H[[#This Row],[IDFANGRAPHS]],STEAMER_H[],COLUMN(STEAMER_H[H]),FALSE),0)</f>
        <v>148</v>
      </c>
      <c r="J142" s="52">
        <f>IFERROR(VLOOKUP(MYRANKS_H[[#This Row],[IDFANGRAPHS]],STEAMER_H[],COLUMN(STEAMER_H[2B]),FALSE),0)</f>
        <v>24</v>
      </c>
      <c r="K142" s="52">
        <f>IFERROR(VLOOKUP(MYRANKS_H[[#This Row],[IDFANGRAPHS]],STEAMER_H[],COLUMN(STEAMER_H[3B]),FALSE),0)</f>
        <v>4</v>
      </c>
      <c r="L142" s="52">
        <f>IFERROR(VLOOKUP(MYRANKS_H[[#This Row],[IDFANGRAPHS]],STEAMER_H[],COLUMN(STEAMER_H[HR]),FALSE),0)</f>
        <v>6</v>
      </c>
      <c r="M142" s="52">
        <f>IFERROR(VLOOKUP(MYRANKS_H[[#This Row],[IDFANGRAPHS]],STEAMER_H[],COLUMN(STEAMER_H[R]),FALSE),0)</f>
        <v>71</v>
      </c>
      <c r="N142" s="52">
        <f>IFERROR(VLOOKUP(MYRANKS_H[[#This Row],[IDFANGRAPHS]],STEAMER_H[],COLUMN(STEAMER_H[RBI]),FALSE),0)</f>
        <v>44</v>
      </c>
      <c r="O142" s="52">
        <f>IFERROR(VLOOKUP(MYRANKS_H[[#This Row],[IDFANGRAPHS]],STEAMER_H[],COLUMN(STEAMER_H[BB]),FALSE),0)</f>
        <v>45</v>
      </c>
      <c r="P142" s="52">
        <f>IFERROR(VLOOKUP(MYRANKS_H[[#This Row],[IDFANGRAPHS]],STEAMER_H[],COLUMN(STEAMER_H[HBP]),FALSE),0)</f>
        <v>8</v>
      </c>
      <c r="Q142" s="52">
        <f>IFERROR(VLOOKUP(MYRANKS_H[[#This Row],[IDFANGRAPHS]],STEAMER_H[],COLUMN(STEAMER_H[SO]),FALSE),0)</f>
        <v>54</v>
      </c>
      <c r="R142" s="52">
        <f>IFERROR(VLOOKUP(MYRANKS_H[[#This Row],[IDFANGRAPHS]],STEAMER_H[],COLUMN(STEAMER_H[SB]),FALSE),0)</f>
        <v>18</v>
      </c>
      <c r="S142" s="54">
        <f>IFERROR(MYRANKS_H[[#This Row],[H]]/MYRANKS_H[[#This Row],[AB]],0)</f>
        <v>0.27871939736346518</v>
      </c>
      <c r="T142" s="54">
        <f>IFERROR((MYRANKS_H[[#This Row],[H]]+MYRANKS_H[[#This Row],[BB]]+MYRANKS_H[[#This Row],[HBP]])/(MYRANKS_H[[#This Row],[AB]]+MYRANKS_H[[#This Row],[BB]]+MYRANKS_H[[#This Row],[HBP]]),0)</f>
        <v>0.34417808219178081</v>
      </c>
      <c r="U142" s="54">
        <f>IFERROR((MYRANKS_H[[#This Row],[H]]+MYRANKS_H[[#This Row],[2B]]+2*MYRANKS_H[[#This Row],[3B]]+3*MYRANKS_H[[#This Row],[HR]])/MYRANKS_H[[#This Row],[AB]],0)</f>
        <v>0.3728813559322034</v>
      </c>
      <c r="V14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  <c r="W142" s="69">
        <f>VLOOKUP(MYRANKS_H[[#This Row],[POS]],REPLACEMENT_LEVEL[],2,FALSE)</f>
        <v>496</v>
      </c>
      <c r="X142" s="69">
        <f>MYRANKS_H[[#This Row],[PROJ PTS]]-MYRANKS_H[[#This Row],[REPL LEVEL]]</f>
        <v>48</v>
      </c>
    </row>
    <row r="143" spans="1:24" ht="15" customHeight="1" x14ac:dyDescent="0.25">
      <c r="A143" s="44" t="s">
        <v>14817</v>
      </c>
      <c r="B143" s="46" t="str">
        <f>VLOOKUP(MYRANKS_H[[#This Row],[PLAYERID]],PLAYERIDMAP[],COLUMN(PLAYERIDMAP[LASTNAME]),FALSE)</f>
        <v>Aybar</v>
      </c>
      <c r="C143" s="51" t="str">
        <f>VLOOKUP(MYRANKS_H[[#This Row],[PLAYERID]],PLAYERIDMAP[],COLUMN(PLAYERIDMAP[FIRSTNAME]),FALSE)</f>
        <v>Erick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4082</v>
      </c>
      <c r="G143" s="52">
        <f>IFERROR(VLOOKUP(MYRANKS_H[[#This Row],[IDFANGRAPHS]],STEAMER_H[],COLUMN(STEAMER_H[PA]),FALSE),0)</f>
        <v>619</v>
      </c>
      <c r="H143" s="52">
        <f>IFERROR(VLOOKUP(MYRANKS_H[[#This Row],[IDFANGRAPHS]],STEAMER_H[],COLUMN(STEAMER_H[AB]),FALSE),0)</f>
        <v>575</v>
      </c>
      <c r="I143" s="52">
        <f>IFERROR(VLOOKUP(MYRANKS_H[[#This Row],[IDFANGRAPHS]],STEAMER_H[],COLUMN(STEAMER_H[H]),FALSE),0)</f>
        <v>156</v>
      </c>
      <c r="J143" s="52">
        <f>IFERROR(VLOOKUP(MYRANKS_H[[#This Row],[IDFANGRAPHS]],STEAMER_H[],COLUMN(STEAMER_H[2B]),FALSE),0)</f>
        <v>32</v>
      </c>
      <c r="K143" s="52">
        <f>IFERROR(VLOOKUP(MYRANKS_H[[#This Row],[IDFANGRAPHS]],STEAMER_H[],COLUMN(STEAMER_H[3B]),FALSE),0)</f>
        <v>4</v>
      </c>
      <c r="L143" s="52">
        <f>IFERROR(VLOOKUP(MYRANKS_H[[#This Row],[IDFANGRAPHS]],STEAMER_H[],COLUMN(STEAMER_H[HR]),FALSE),0)</f>
        <v>8</v>
      </c>
      <c r="M143" s="52">
        <f>IFERROR(VLOOKUP(MYRANKS_H[[#This Row],[IDFANGRAPHS]],STEAMER_H[],COLUMN(STEAMER_H[R]),FALSE),0)</f>
        <v>66</v>
      </c>
      <c r="N143" s="52">
        <f>IFERROR(VLOOKUP(MYRANKS_H[[#This Row],[IDFANGRAPHS]],STEAMER_H[],COLUMN(STEAMER_H[RBI]),FALSE),0)</f>
        <v>59</v>
      </c>
      <c r="O143" s="52">
        <f>IFERROR(VLOOKUP(MYRANKS_H[[#This Row],[IDFANGRAPHS]],STEAMER_H[],COLUMN(STEAMER_H[BB]),FALSE),0)</f>
        <v>31</v>
      </c>
      <c r="P143" s="52">
        <f>IFERROR(VLOOKUP(MYRANKS_H[[#This Row],[IDFANGRAPHS]],STEAMER_H[],COLUMN(STEAMER_H[HBP]),FALSE),0)</f>
        <v>5</v>
      </c>
      <c r="Q143" s="52">
        <f>IFERROR(VLOOKUP(MYRANKS_H[[#This Row],[IDFANGRAPHS]],STEAMER_H[],COLUMN(STEAMER_H[SO]),FALSE),0)</f>
        <v>65</v>
      </c>
      <c r="R143" s="52">
        <f>IFERROR(VLOOKUP(MYRANKS_H[[#This Row],[IDFANGRAPHS]],STEAMER_H[],COLUMN(STEAMER_H[SB]),FALSE),0)</f>
        <v>14</v>
      </c>
      <c r="S143" s="54">
        <f>IFERROR(MYRANKS_H[[#This Row],[H]]/MYRANKS_H[[#This Row],[AB]],0)</f>
        <v>0.27130434782608698</v>
      </c>
      <c r="T143" s="54">
        <f>IFERROR((MYRANKS_H[[#This Row],[H]]+MYRANKS_H[[#This Row],[BB]]+MYRANKS_H[[#This Row],[HBP]])/(MYRANKS_H[[#This Row],[AB]]+MYRANKS_H[[#This Row],[BB]]+MYRANKS_H[[#This Row],[HBP]]),0)</f>
        <v>0.31423895253682488</v>
      </c>
      <c r="U143" s="54">
        <f>IFERROR((MYRANKS_H[[#This Row],[H]]+MYRANKS_H[[#This Row],[2B]]+2*MYRANKS_H[[#This Row],[3B]]+3*MYRANKS_H[[#This Row],[HR]])/MYRANKS_H[[#This Row],[AB]],0)</f>
        <v>0.38260869565217392</v>
      </c>
      <c r="V1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43" s="69">
        <f>VLOOKUP(MYRANKS_H[[#This Row],[POS]],REPLACEMENT_LEVEL[],2,FALSE)</f>
        <v>480</v>
      </c>
      <c r="X143" s="69">
        <f>MYRANKS_H[[#This Row],[PROJ PTS]]-MYRANKS_H[[#This Row],[REPL LEVEL]]</f>
        <v>48</v>
      </c>
    </row>
    <row r="144" spans="1:24" ht="15" customHeight="1" x14ac:dyDescent="0.25">
      <c r="A144" s="44" t="s">
        <v>18338</v>
      </c>
      <c r="B144" s="46" t="str">
        <f>VLOOKUP(MYRANKS_H[[#This Row],[PLAYERID]],PLAYERIDMAP[],COLUMN(PLAYERIDMAP[LASTNAME]),FALSE)</f>
        <v>Myers</v>
      </c>
      <c r="C144" s="51" t="str">
        <f>VLOOKUP(MYRANKS_H[[#This Row],[PLAYERID]],PLAYERIDMAP[],COLUMN(PLAYERIDMAP[FIRSTNAME]),FALSE)</f>
        <v>Wil</v>
      </c>
      <c r="D144" s="51" t="str">
        <f>VLOOKUP(MYRANKS_H[[#This Row],[PLAYERID]],PLAYERIDMAP[],COLUMN(PLAYERIDMAP[TEAM]),FALSE)</f>
        <v>TB</v>
      </c>
      <c r="E144" s="51" t="str">
        <f>VLOOKUP(MYRANKS_H[[#This Row],[PLAYERID]],PLAYERIDMAP[],COLUMN(PLAYERIDMAP[POS]),FALSE)</f>
        <v>OF</v>
      </c>
      <c r="F144" s="51">
        <f>VLOOKUP(MYRANKS_H[[#This Row],[PLAYERID]],PLAYERIDMAP[],COLUMN(PLAYERIDMAP[IDFANGRAPHS]),FALSE)</f>
        <v>10047</v>
      </c>
      <c r="G144" s="52">
        <f>IFERROR(VLOOKUP(MYRANKS_H[[#This Row],[IDFANGRAPHS]],STEAMER_H[],COLUMN(STEAMER_H[PA]),FALSE),0)</f>
        <v>557</v>
      </c>
      <c r="H144" s="52">
        <f>IFERROR(VLOOKUP(MYRANKS_H[[#This Row],[IDFANGRAPHS]],STEAMER_H[],COLUMN(STEAMER_H[AB]),FALSE),0)</f>
        <v>493</v>
      </c>
      <c r="I144" s="52">
        <f>IFERROR(VLOOKUP(MYRANKS_H[[#This Row],[IDFANGRAPHS]],STEAMER_H[],COLUMN(STEAMER_H[H]),FALSE),0)</f>
        <v>122</v>
      </c>
      <c r="J144" s="52">
        <f>IFERROR(VLOOKUP(MYRANKS_H[[#This Row],[IDFANGRAPHS]],STEAMER_H[],COLUMN(STEAMER_H[2B]),FALSE),0)</f>
        <v>24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18</v>
      </c>
      <c r="M144" s="52">
        <f>IFERROR(VLOOKUP(MYRANKS_H[[#This Row],[IDFANGRAPHS]],STEAMER_H[],COLUMN(STEAMER_H[R]),FALSE),0)</f>
        <v>60</v>
      </c>
      <c r="N144" s="52">
        <f>IFERROR(VLOOKUP(MYRANKS_H[[#This Row],[IDFANGRAPHS]],STEAMER_H[],COLUMN(STEAMER_H[RBI]),FALSE),0)</f>
        <v>62</v>
      </c>
      <c r="O144" s="52">
        <f>IFERROR(VLOOKUP(MYRANKS_H[[#This Row],[IDFANGRAPHS]],STEAMER_H[],COLUMN(STEAMER_H[BB]),FALSE),0)</f>
        <v>54</v>
      </c>
      <c r="P144" s="52">
        <f>IFERROR(VLOOKUP(MYRANKS_H[[#This Row],[IDFANGRAPHS]],STEAMER_H[],COLUMN(STEAMER_H[HBP]),FALSE),0)</f>
        <v>3</v>
      </c>
      <c r="Q144" s="52">
        <f>IFERROR(VLOOKUP(MYRANKS_H[[#This Row],[IDFANGRAPHS]],STEAMER_H[],COLUMN(STEAMER_H[SO]),FALSE),0)</f>
        <v>123</v>
      </c>
      <c r="R144" s="52">
        <f>IFERROR(VLOOKUP(MYRANKS_H[[#This Row],[IDFANGRAPHS]],STEAMER_H[],COLUMN(STEAMER_H[SB]),FALSE),0)</f>
        <v>8</v>
      </c>
      <c r="S144" s="54">
        <f>IFERROR(MYRANKS_H[[#This Row],[H]]/MYRANKS_H[[#This Row],[AB]],0)</f>
        <v>0.24746450304259635</v>
      </c>
      <c r="T144" s="54">
        <f>IFERROR((MYRANKS_H[[#This Row],[H]]+MYRANKS_H[[#This Row],[BB]]+MYRANKS_H[[#This Row],[HBP]])/(MYRANKS_H[[#This Row],[AB]]+MYRANKS_H[[#This Row],[BB]]+MYRANKS_H[[#This Row],[HBP]]),0)</f>
        <v>0.32545454545454544</v>
      </c>
      <c r="U144" s="54">
        <f>IFERROR((MYRANKS_H[[#This Row],[H]]+MYRANKS_H[[#This Row],[2B]]+2*MYRANKS_H[[#This Row],[3B]]+3*MYRANKS_H[[#This Row],[HR]])/MYRANKS_H[[#This Row],[AB]],0)</f>
        <v>0.40973630831643004</v>
      </c>
      <c r="V1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4" s="69">
        <f>VLOOKUP(MYRANKS_H[[#This Row],[POS]],REPLACEMENT_LEVEL[],2,FALSE)</f>
        <v>496</v>
      </c>
      <c r="X144" s="69">
        <f>MYRANKS_H[[#This Row],[PROJ PTS]]-MYRANKS_H[[#This Row],[REPL LEVEL]]</f>
        <v>46</v>
      </c>
    </row>
    <row r="145" spans="1:24" x14ac:dyDescent="0.25">
      <c r="A145" s="44" t="s">
        <v>19060</v>
      </c>
      <c r="B145" s="46" t="str">
        <f>VLOOKUP(MYRANKS_H[[#This Row],[PLAYERID]],PLAYERIDMAP[],COLUMN(PLAYERIDMAP[LASTNAME]),FALSE)</f>
        <v>Revere</v>
      </c>
      <c r="C145" s="51" t="str">
        <f>VLOOKUP(MYRANKS_H[[#This Row],[PLAYERID]],PLAYERIDMAP[],COLUMN(PLAYERIDMAP[FIRSTNAME]),FALSE)</f>
        <v>Ben</v>
      </c>
      <c r="D145" s="51" t="str">
        <f>VLOOKUP(MYRANKS_H[[#This Row],[PLAYERID]],PLAYERIDMAP[],COLUMN(PLAYERIDMAP[TEAM]),FALSE)</f>
        <v>PHI</v>
      </c>
      <c r="E145" s="51" t="str">
        <f>VLOOKUP(MYRANKS_H[[#This Row],[PLAYERID]],PLAYERIDMAP[],COLUMN(PLAYERIDMAP[POS]),FALSE)</f>
        <v>OF</v>
      </c>
      <c r="F145" s="51">
        <f>VLOOKUP(MYRANKS_H[[#This Row],[PLAYERID]],PLAYERIDMAP[],COLUMN(PLAYERIDMAP[IDFANGRAPHS]),FALSE)</f>
        <v>4712</v>
      </c>
      <c r="G145" s="52">
        <f>IFERROR(VLOOKUP(MYRANKS_H[[#This Row],[IDFANGRAPHS]],STEAMER_H[],COLUMN(STEAMER_H[PA]),FALSE),0)</f>
        <v>622</v>
      </c>
      <c r="H145" s="52">
        <f>IFERROR(VLOOKUP(MYRANKS_H[[#This Row],[IDFANGRAPHS]],STEAMER_H[],COLUMN(STEAMER_H[AB]),FALSE),0)</f>
        <v>583</v>
      </c>
      <c r="I145" s="52">
        <f>IFERROR(VLOOKUP(MYRANKS_H[[#This Row],[IDFANGRAPHS]],STEAMER_H[],COLUMN(STEAMER_H[H]),FALSE),0)</f>
        <v>166</v>
      </c>
      <c r="J145" s="52">
        <f>IFERROR(VLOOKUP(MYRANKS_H[[#This Row],[IDFANGRAPHS]],STEAMER_H[],COLUMN(STEAMER_H[2B]),FALSE),0)</f>
        <v>18</v>
      </c>
      <c r="K145" s="52">
        <f>IFERROR(VLOOKUP(MYRANKS_H[[#This Row],[IDFANGRAPHS]],STEAMER_H[],COLUMN(STEAMER_H[3B]),FALSE),0)</f>
        <v>5</v>
      </c>
      <c r="L145" s="52">
        <f>IFERROR(VLOOKUP(MYRANKS_H[[#This Row],[IDFANGRAPHS]],STEAMER_H[],COLUMN(STEAMER_H[HR]),FALSE),0)</f>
        <v>3</v>
      </c>
      <c r="M145" s="52">
        <f>IFERROR(VLOOKUP(MYRANKS_H[[#This Row],[IDFANGRAPHS]],STEAMER_H[],COLUMN(STEAMER_H[R]),FALSE),0)</f>
        <v>64</v>
      </c>
      <c r="N145" s="52">
        <f>IFERROR(VLOOKUP(MYRANKS_H[[#This Row],[IDFANGRAPHS]],STEAMER_H[],COLUMN(STEAMER_H[RBI]),FALSE),0)</f>
        <v>42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58</v>
      </c>
      <c r="R145" s="52">
        <f>IFERROR(VLOOKUP(MYRANKS_H[[#This Row],[IDFANGRAPHS]],STEAMER_H[],COLUMN(STEAMER_H[SB]),FALSE),0)</f>
        <v>37</v>
      </c>
      <c r="S145" s="54">
        <f>IFERROR(MYRANKS_H[[#This Row],[H]]/MYRANKS_H[[#This Row],[AB]],0)</f>
        <v>0.28473413379073759</v>
      </c>
      <c r="T145" s="54">
        <f>IFERROR((MYRANKS_H[[#This Row],[H]]+MYRANKS_H[[#This Row],[BB]]+MYRANKS_H[[#This Row],[HBP]])/(MYRANKS_H[[#This Row],[AB]]+MYRANKS_H[[#This Row],[BB]]+MYRANKS_H[[#This Row],[HBP]]),0)</f>
        <v>0.31973898858075039</v>
      </c>
      <c r="U145" s="54">
        <f>IFERROR((MYRANKS_H[[#This Row],[H]]+MYRANKS_H[[#This Row],[2B]]+2*MYRANKS_H[[#This Row],[3B]]+3*MYRANKS_H[[#This Row],[HR]])/MYRANKS_H[[#This Row],[AB]],0)</f>
        <v>0.34819897084048029</v>
      </c>
      <c r="V1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5" s="69">
        <f>VLOOKUP(MYRANKS_H[[#This Row],[POS]],REPLACEMENT_LEVEL[],2,FALSE)</f>
        <v>496</v>
      </c>
      <c r="X145" s="69">
        <f>MYRANKS_H[[#This Row],[PROJ PTS]]-MYRANKS_H[[#This Row],[REPL LEVEL]]</f>
        <v>46</v>
      </c>
    </row>
    <row r="146" spans="1:24" ht="15" customHeight="1" x14ac:dyDescent="0.25">
      <c r="A146" s="44" t="s">
        <v>19982</v>
      </c>
      <c r="B146" s="46" t="str">
        <f>VLOOKUP(MYRANKS_H[[#This Row],[PLAYERID]],PLAYERIDMAP[],COLUMN(PLAYERIDMAP[LASTNAME]),FALSE)</f>
        <v>Valbuena</v>
      </c>
      <c r="C146" s="51" t="str">
        <f>VLOOKUP(MYRANKS_H[[#This Row],[PLAYERID]],PLAYERIDMAP[],COLUMN(PLAYERIDMAP[FIRSTNAME]),FALSE)</f>
        <v>Luis</v>
      </c>
      <c r="D146" s="51" t="str">
        <f>VLOOKUP(MYRANKS_H[[#This Row],[PLAYERID]],PLAYERIDMAP[],COLUMN(PLAYERIDMAP[TEAM]),FALSE)</f>
        <v>CHC</v>
      </c>
      <c r="E146" s="51" t="str">
        <f>VLOOKUP(MYRANKS_H[[#This Row],[PLAYERID]],PLAYERIDMAP[],COLUMN(PLAYERIDMAP[POS]),FALSE)</f>
        <v>2B</v>
      </c>
      <c r="F146" s="51">
        <f>VLOOKUP(MYRANKS_H[[#This Row],[PLAYERID]],PLAYERIDMAP[],COLUMN(PLAYERIDMAP[IDFANGRAPHS]),FALSE)</f>
        <v>4969</v>
      </c>
      <c r="G146" s="52">
        <f>IFERROR(VLOOKUP(MYRANKS_H[[#This Row],[IDFANGRAPHS]],STEAMER_H[],COLUMN(STEAMER_H[PA]),FALSE),0)</f>
        <v>574</v>
      </c>
      <c r="H146" s="52">
        <f>IFERROR(VLOOKUP(MYRANKS_H[[#This Row],[IDFANGRAPHS]],STEAMER_H[],COLUMN(STEAMER_H[AB]),FALSE),0)</f>
        <v>499</v>
      </c>
      <c r="I146" s="52">
        <f>IFERROR(VLOOKUP(MYRANKS_H[[#This Row],[IDFANGRAPHS]],STEAMER_H[],COLUMN(STEAMER_H[H]),FALSE),0)</f>
        <v>120</v>
      </c>
      <c r="J146" s="52">
        <f>IFERROR(VLOOKUP(MYRANKS_H[[#This Row],[IDFANGRAPHS]],STEAMER_H[],COLUMN(STEAMER_H[2B]),FALSE),0)</f>
        <v>26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14</v>
      </c>
      <c r="M146" s="52">
        <f>IFERROR(VLOOKUP(MYRANKS_H[[#This Row],[IDFANGRAPHS]],STEAMER_H[],COLUMN(STEAMER_H[R]),FALSE),0)</f>
        <v>62</v>
      </c>
      <c r="N146" s="52">
        <f>IFERROR(VLOOKUP(MYRANKS_H[[#This Row],[IDFANGRAPHS]],STEAMER_H[],COLUMN(STEAMER_H[RBI]),FALSE),0)</f>
        <v>59</v>
      </c>
      <c r="O146" s="52">
        <f>IFERROR(VLOOKUP(MYRANKS_H[[#This Row],[IDFANGRAPHS]],STEAMER_H[],COLUMN(STEAMER_H[BB]),FALSE),0)</f>
        <v>65</v>
      </c>
      <c r="P146" s="52">
        <f>IFERROR(VLOOKUP(MYRANKS_H[[#This Row],[IDFANGRAPHS]],STEAMER_H[],COLUMN(STEAMER_H[HBP]),FALSE),0)</f>
        <v>3</v>
      </c>
      <c r="Q146" s="52">
        <f>IFERROR(VLOOKUP(MYRANKS_H[[#This Row],[IDFANGRAPHS]],STEAMER_H[],COLUMN(STEAMER_H[SO]),FALSE),0)</f>
        <v>110</v>
      </c>
      <c r="R146" s="52">
        <f>IFERROR(VLOOKUP(MYRANKS_H[[#This Row],[IDFANGRAPHS]],STEAMER_H[],COLUMN(STEAMER_H[SB]),FALSE),0)</f>
        <v>3</v>
      </c>
      <c r="S146" s="54">
        <f>IFERROR(MYRANKS_H[[#This Row],[H]]/MYRANKS_H[[#This Row],[AB]],0)</f>
        <v>0.24048096192384769</v>
      </c>
      <c r="T146" s="54">
        <f>IFERROR((MYRANKS_H[[#This Row],[H]]+MYRANKS_H[[#This Row],[BB]]+MYRANKS_H[[#This Row],[HBP]])/(MYRANKS_H[[#This Row],[AB]]+MYRANKS_H[[#This Row],[BB]]+MYRANKS_H[[#This Row],[HBP]]),0)</f>
        <v>0.33156966490299822</v>
      </c>
      <c r="U146" s="54">
        <f>IFERROR((MYRANKS_H[[#This Row],[H]]+MYRANKS_H[[#This Row],[2B]]+2*MYRANKS_H[[#This Row],[3B]]+3*MYRANKS_H[[#This Row],[HR]])/MYRANKS_H[[#This Row],[AB]],0)</f>
        <v>0.38476953907815631</v>
      </c>
      <c r="V14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  <c r="W146" s="69">
        <f>VLOOKUP(MYRANKS_H[[#This Row],[POS]],REPLACEMENT_LEVEL[],2,FALSE)</f>
        <v>473</v>
      </c>
      <c r="X146" s="69">
        <f>MYRANKS_H[[#This Row],[PROJ PTS]]-MYRANKS_H[[#This Row],[REPL LEVEL]]</f>
        <v>46</v>
      </c>
    </row>
    <row r="147" spans="1:24" ht="15" customHeight="1" x14ac:dyDescent="0.25">
      <c r="A147" s="44" t="s">
        <v>18968</v>
      </c>
      <c r="B147" s="46" t="str">
        <f>VLOOKUP(MYRANKS_H[[#This Row],[PLAYERID]],PLAYERIDMAP[],COLUMN(PLAYERIDMAP[LASTNAME]),FALSE)</f>
        <v>Ramirez</v>
      </c>
      <c r="C147" s="51" t="str">
        <f>VLOOKUP(MYRANKS_H[[#This Row],[PLAYERID]],PLAYERIDMAP[],COLUMN(PLAYERIDMAP[FIRSTNAME]),FALSE)</f>
        <v>Alexei</v>
      </c>
      <c r="D147" s="51" t="str">
        <f>VLOOKUP(MYRANKS_H[[#This Row],[PLAYERID]],PLAYERIDMAP[],COLUMN(PLAYERIDMAP[TEAM]),FALSE)</f>
        <v>CHW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5133</v>
      </c>
      <c r="G147" s="52">
        <f>IFERROR(VLOOKUP(MYRANKS_H[[#This Row],[IDFANGRAPHS]],STEAMER_H[],COLUMN(STEAMER_H[PA]),FALSE),0)</f>
        <v>635</v>
      </c>
      <c r="H147" s="52">
        <f>IFERROR(VLOOKUP(MYRANKS_H[[#This Row],[IDFANGRAPHS]],STEAMER_H[],COLUMN(STEAMER_H[AB]),FALSE),0)</f>
        <v>596</v>
      </c>
      <c r="I147" s="52">
        <f>IFERROR(VLOOKUP(MYRANKS_H[[#This Row],[IDFANGRAPHS]],STEAMER_H[],COLUMN(STEAMER_H[H]),FALSE),0)</f>
        <v>158</v>
      </c>
      <c r="J147" s="52">
        <f>IFERROR(VLOOKUP(MYRANKS_H[[#This Row],[IDFANGRAPHS]],STEAMER_H[],COLUMN(STEAMER_H[2B]),FALSE),0)</f>
        <v>30</v>
      </c>
      <c r="K147" s="52">
        <f>IFERROR(VLOOKUP(MYRANKS_H[[#This Row],[IDFANGRAPHS]],STEAMER_H[],COLUMN(STEAMER_H[3B]),FALSE),0)</f>
        <v>2</v>
      </c>
      <c r="L147" s="52">
        <f>IFERROR(VLOOKUP(MYRANKS_H[[#This Row],[IDFANGRAPHS]],STEAMER_H[],COLUMN(STEAMER_H[HR]),FALSE),0)</f>
        <v>11</v>
      </c>
      <c r="M147" s="52">
        <f>IFERROR(VLOOKUP(MYRANKS_H[[#This Row],[IDFANGRAPHS]],STEAMER_H[],COLUMN(STEAMER_H[R]),FALSE),0)</f>
        <v>68</v>
      </c>
      <c r="N147" s="52">
        <f>IFERROR(VLOOKUP(MYRANKS_H[[#This Row],[IDFANGRAPHS]],STEAMER_H[],COLUMN(STEAMER_H[RBI]),FALSE),0)</f>
        <v>63</v>
      </c>
      <c r="O147" s="52">
        <f>IFERROR(VLOOKUP(MYRANKS_H[[#This Row],[IDFANGRAPHS]],STEAMER_H[],COLUMN(STEAMER_H[BB]),FALSE),0)</f>
        <v>27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76</v>
      </c>
      <c r="R147" s="52">
        <f>IFERROR(VLOOKUP(MYRANKS_H[[#This Row],[IDFANGRAPHS]],STEAMER_H[],COLUMN(STEAMER_H[SB]),FALSE),0)</f>
        <v>17</v>
      </c>
      <c r="S147" s="54">
        <f>IFERROR(MYRANKS_H[[#This Row],[H]]/MYRANKS_H[[#This Row],[AB]],0)</f>
        <v>0.2651006711409396</v>
      </c>
      <c r="T147" s="54">
        <f>IFERROR((MYRANKS_H[[#This Row],[H]]+MYRANKS_H[[#This Row],[BB]]+MYRANKS_H[[#This Row],[HBP]])/(MYRANKS_H[[#This Row],[AB]]+MYRANKS_H[[#This Row],[BB]]+MYRANKS_H[[#This Row],[HBP]]),0)</f>
        <v>0.30143540669856461</v>
      </c>
      <c r="U147" s="54">
        <f>IFERROR((MYRANKS_H[[#This Row],[H]]+MYRANKS_H[[#This Row],[2B]]+2*MYRANKS_H[[#This Row],[3B]]+3*MYRANKS_H[[#This Row],[HR]])/MYRANKS_H[[#This Row],[AB]],0)</f>
        <v>0.37751677852348992</v>
      </c>
      <c r="V14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47" s="69">
        <f>VLOOKUP(MYRANKS_H[[#This Row],[POS]],REPLACEMENT_LEVEL[],2,FALSE)</f>
        <v>480</v>
      </c>
      <c r="X147" s="69">
        <f>MYRANKS_H[[#This Row],[PROJ PTS]]-MYRANKS_H[[#This Row],[REPL LEVEL]]</f>
        <v>45</v>
      </c>
    </row>
    <row r="148" spans="1:24" ht="15" customHeight="1" x14ac:dyDescent="0.25">
      <c r="A148" s="44" t="s">
        <v>15484</v>
      </c>
      <c r="B148" s="46" t="str">
        <f>VLOOKUP(MYRANKS_H[[#This Row],[PLAYERID]],PLAYERIDMAP[],COLUMN(PLAYERIDMAP[LASTNAME]),FALSE)</f>
        <v>Castro</v>
      </c>
      <c r="C148" s="51" t="str">
        <f>VLOOKUP(MYRANKS_H[[#This Row],[PLAYERID]],PLAYERIDMAP[],COLUMN(PLAYERIDMAP[FIRSTNAME]),FALSE)</f>
        <v>Jason</v>
      </c>
      <c r="D148" s="51" t="str">
        <f>VLOOKUP(MYRANKS_H[[#This Row],[PLAYERID]],PLAYERIDMAP[],COLUMN(PLAYERIDMAP[TEAM]),FALSE)</f>
        <v>HOU</v>
      </c>
      <c r="E148" s="51" t="str">
        <f>VLOOKUP(MYRANKS_H[[#This Row],[PLAYERID]],PLAYERIDMAP[],COLUMN(PLAYERIDMAP[POS]),FALSE)</f>
        <v>C</v>
      </c>
      <c r="F148" s="51">
        <f>VLOOKUP(MYRANKS_H[[#This Row],[PLAYERID]],PLAYERIDMAP[],COLUMN(PLAYERIDMAP[IDFANGRAPHS]),FALSE)</f>
        <v>8722</v>
      </c>
      <c r="G148" s="52">
        <f>IFERROR(VLOOKUP(MYRANKS_H[[#This Row],[IDFANGRAPHS]],STEAMER_H[],COLUMN(STEAMER_H[PA]),FALSE),0)</f>
        <v>423</v>
      </c>
      <c r="H148" s="52">
        <f>IFERROR(VLOOKUP(MYRANKS_H[[#This Row],[IDFANGRAPHS]],STEAMER_H[],COLUMN(STEAMER_H[AB]),FALSE),0)</f>
        <v>378</v>
      </c>
      <c r="I148" s="52">
        <f>IFERROR(VLOOKUP(MYRANKS_H[[#This Row],[IDFANGRAPHS]],STEAMER_H[],COLUMN(STEAMER_H[H]),FALSE),0)</f>
        <v>87</v>
      </c>
      <c r="J148" s="52">
        <f>IFERROR(VLOOKUP(MYRANKS_H[[#This Row],[IDFANGRAPHS]],STEAMER_H[],COLUMN(STEAMER_H[2B]),FALSE),0)</f>
        <v>19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44</v>
      </c>
      <c r="N148" s="52">
        <f>IFERROR(VLOOKUP(MYRANKS_H[[#This Row],[IDFANGRAPHS]],STEAMER_H[],COLUMN(STEAMER_H[RBI]),FALSE),0)</f>
        <v>45</v>
      </c>
      <c r="O148" s="52">
        <f>IFERROR(VLOOKUP(MYRANKS_H[[#This Row],[IDFANGRAPHS]],STEAMER_H[],COLUMN(STEAMER_H[BB]),FALSE),0)</f>
        <v>36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112</v>
      </c>
      <c r="R148" s="52">
        <f>IFERROR(VLOOKUP(MYRANKS_H[[#This Row],[IDFANGRAPHS]],STEAMER_H[],COLUMN(STEAMER_H[SB]),FALSE),0)</f>
        <v>1</v>
      </c>
      <c r="S148" s="54">
        <f>IFERROR(MYRANKS_H[[#This Row],[H]]/MYRANKS_H[[#This Row],[AB]],0)</f>
        <v>0.23015873015873015</v>
      </c>
      <c r="T148" s="54">
        <f>IFERROR((MYRANKS_H[[#This Row],[H]]+MYRANKS_H[[#This Row],[BB]]+MYRANKS_H[[#This Row],[HBP]])/(MYRANKS_H[[#This Row],[AB]]+MYRANKS_H[[#This Row],[BB]]+MYRANKS_H[[#This Row],[HBP]]),0)</f>
        <v>0.30382775119617222</v>
      </c>
      <c r="U148" s="54">
        <f>IFERROR((MYRANKS_H[[#This Row],[H]]+MYRANKS_H[[#This Row],[2B]]+2*MYRANKS_H[[#This Row],[3B]]+3*MYRANKS_H[[#This Row],[HR]])/MYRANKS_H[[#This Row],[AB]],0)</f>
        <v>0.37301587301587302</v>
      </c>
      <c r="V1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148" s="69">
        <f>VLOOKUP(MYRANKS_H[[#This Row],[POS]],REPLACEMENT_LEVEL[],2,FALSE)</f>
        <v>284</v>
      </c>
      <c r="X148" s="69">
        <f>MYRANKS_H[[#This Row],[PROJ PTS]]-MYRANKS_H[[#This Row],[REPL LEVEL]]</f>
        <v>45</v>
      </c>
    </row>
    <row r="149" spans="1:24" ht="15" customHeight="1" x14ac:dyDescent="0.25">
      <c r="A149" s="44" t="s">
        <v>19825</v>
      </c>
      <c r="B149" s="46" t="str">
        <f>VLOOKUP(MYRANKS_H[[#This Row],[PLAYERID]],PLAYERIDMAP[],COLUMN(PLAYERIDMAP[LASTNAME]),FALSE)</f>
        <v>Teixeira</v>
      </c>
      <c r="C149" s="51" t="str">
        <f>VLOOKUP(MYRANKS_H[[#This Row],[PLAYERID]],PLAYERIDMAP[],COLUMN(PLAYERIDMAP[FIRSTNAME]),FALSE)</f>
        <v>Mark</v>
      </c>
      <c r="D149" s="51" t="str">
        <f>VLOOKUP(MYRANKS_H[[#This Row],[PLAYERID]],PLAYERIDMAP[],COLUMN(PLAYERIDMAP[TEAM]),FALSE)</f>
        <v>NYY</v>
      </c>
      <c r="E149" s="51" t="str">
        <f>VLOOKUP(MYRANKS_H[[#This Row],[PLAYERID]],PLAYERIDMAP[],COLUMN(PLAYERIDMAP[POS]),FALSE)</f>
        <v>1B</v>
      </c>
      <c r="F149" s="51">
        <f>VLOOKUP(MYRANKS_H[[#This Row],[PLAYERID]],PLAYERIDMAP[],COLUMN(PLAYERIDMAP[IDFANGRAPHS]),FALSE)</f>
        <v>1281</v>
      </c>
      <c r="G149" s="52">
        <f>IFERROR(VLOOKUP(MYRANKS_H[[#This Row],[IDFANGRAPHS]],STEAMER_H[],COLUMN(STEAMER_H[PA]),FALSE),0)</f>
        <v>541</v>
      </c>
      <c r="H149" s="52">
        <f>IFERROR(VLOOKUP(MYRANKS_H[[#This Row],[IDFANGRAPHS]],STEAMER_H[],COLUMN(STEAMER_H[AB]),FALSE),0)</f>
        <v>472</v>
      </c>
      <c r="I149" s="52">
        <f>IFERROR(VLOOKUP(MYRANKS_H[[#This Row],[IDFANGRAPHS]],STEAMER_H[],COLUMN(STEAMER_H[H]),FALSE),0)</f>
        <v>105</v>
      </c>
      <c r="J149" s="52">
        <f>IFERROR(VLOOKUP(MYRANKS_H[[#This Row],[IDFANGRAPHS]],STEAMER_H[],COLUMN(STEAMER_H[2B]),FALSE),0)</f>
        <v>20</v>
      </c>
      <c r="K149" s="52">
        <f>IFERROR(VLOOKUP(MYRANKS_H[[#This Row],[IDFANGRAPHS]],STEAMER_H[],COLUMN(STEAMER_H[3B]),FALSE),0)</f>
        <v>1</v>
      </c>
      <c r="L149" s="52">
        <f>IFERROR(VLOOKUP(MYRANKS_H[[#This Row],[IDFANGRAPHS]],STEAMER_H[],COLUMN(STEAMER_H[HR]),FALSE),0)</f>
        <v>23</v>
      </c>
      <c r="M149" s="52">
        <f>IFERROR(VLOOKUP(MYRANKS_H[[#This Row],[IDFANGRAPHS]],STEAMER_H[],COLUMN(STEAMER_H[R]),FALSE),0)</f>
        <v>64</v>
      </c>
      <c r="N149" s="52">
        <f>IFERROR(VLOOKUP(MYRANKS_H[[#This Row],[IDFANGRAPHS]],STEAMER_H[],COLUMN(STEAMER_H[RBI]),FALSE),0)</f>
        <v>69</v>
      </c>
      <c r="O149" s="52">
        <f>IFERROR(VLOOKUP(MYRANKS_H[[#This Row],[IDFANGRAPHS]],STEAMER_H[],COLUMN(STEAMER_H[BB]),FALSE),0)</f>
        <v>59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116</v>
      </c>
      <c r="R149" s="52">
        <f>IFERROR(VLOOKUP(MYRANKS_H[[#This Row],[IDFANGRAPHS]],STEAMER_H[],COLUMN(STEAMER_H[SB]),FALSE),0)</f>
        <v>2</v>
      </c>
      <c r="S149" s="54">
        <f>IFERROR(MYRANKS_H[[#This Row],[H]]/MYRANKS_H[[#This Row],[AB]],0)</f>
        <v>0.22245762711864406</v>
      </c>
      <c r="T149" s="54">
        <f>IFERROR((MYRANKS_H[[#This Row],[H]]+MYRANKS_H[[#This Row],[BB]]+MYRANKS_H[[#This Row],[HBP]])/(MYRANKS_H[[#This Row],[AB]]+MYRANKS_H[[#This Row],[BB]]+MYRANKS_H[[#This Row],[HBP]]),0)</f>
        <v>0.31657355679702048</v>
      </c>
      <c r="U149" s="54">
        <f>IFERROR((MYRANKS_H[[#This Row],[H]]+MYRANKS_H[[#This Row],[2B]]+2*MYRANKS_H[[#This Row],[3B]]+3*MYRANKS_H[[#This Row],[HR]])/MYRANKS_H[[#This Row],[AB]],0)</f>
        <v>0.4152542372881356</v>
      </c>
      <c r="V149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  <c r="W149" s="69">
        <f>VLOOKUP(MYRANKS_H[[#This Row],[POS]],REPLACEMENT_LEVEL[],2,FALSE)</f>
        <v>467</v>
      </c>
      <c r="X149" s="69">
        <f>MYRANKS_H[[#This Row],[PROJ PTS]]-MYRANKS_H[[#This Row],[REPL LEVEL]]</f>
        <v>41</v>
      </c>
    </row>
    <row r="150" spans="1:24" ht="15" customHeight="1" x14ac:dyDescent="0.25">
      <c r="A150" s="48" t="s">
        <v>15561</v>
      </c>
      <c r="B150" s="46" t="str">
        <f>VLOOKUP(MYRANKS_H[[#This Row],[PLAYERID]],PLAYERIDMAP[],COLUMN(PLAYERIDMAP[LASTNAME]),FALSE)</f>
        <v>Chirinos</v>
      </c>
      <c r="C150" s="51" t="str">
        <f>VLOOKUP(MYRANKS_H[[#This Row],[PLAYERID]],PLAYERIDMAP[],COLUMN(PLAYERIDMAP[FIRSTNAME]),FALSE)</f>
        <v>Robinson</v>
      </c>
      <c r="D150" s="51" t="str">
        <f>VLOOKUP(MYRANKS_H[[#This Row],[PLAYERID]],PLAYERIDMAP[],COLUMN(PLAYERIDMAP[TEAM]),FALSE)</f>
        <v>TEX</v>
      </c>
      <c r="E150" s="51" t="str">
        <f>VLOOKUP(MYRANKS_H[[#This Row],[PLAYERID]],PLAYERIDMAP[],COLUMN(PLAYERIDMAP[POS]),FALSE)</f>
        <v>C</v>
      </c>
      <c r="F150" s="51">
        <f>VLOOKUP(MYRANKS_H[[#This Row],[PLAYERID]],PLAYERIDMAP[],COLUMN(PLAYERIDMAP[IDFANGRAPHS]),FALSE)</f>
        <v>3142</v>
      </c>
      <c r="G150" s="52">
        <f>IFERROR(VLOOKUP(MYRANKS_H[[#This Row],[IDFANGRAPHS]],STEAMER_H[],COLUMN(STEAMER_H[PA]),FALSE),0)</f>
        <v>423</v>
      </c>
      <c r="H150" s="52">
        <f>IFERROR(VLOOKUP(MYRANKS_H[[#This Row],[IDFANGRAPHS]],STEAMER_H[],COLUMN(STEAMER_H[AB]),FALSE),0)</f>
        <v>383</v>
      </c>
      <c r="I150" s="52">
        <f>IFERROR(VLOOKUP(MYRANKS_H[[#This Row],[IDFANGRAPHS]],STEAMER_H[],COLUMN(STEAMER_H[H]),FALSE),0)</f>
        <v>91</v>
      </c>
      <c r="J150" s="52">
        <f>IFERROR(VLOOKUP(MYRANKS_H[[#This Row],[IDFANGRAPHS]],STEAMER_H[],COLUMN(STEAMER_H[2B]),FALSE),0)</f>
        <v>18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11</v>
      </c>
      <c r="M150" s="52">
        <f>IFERROR(VLOOKUP(MYRANKS_H[[#This Row],[IDFANGRAPHS]],STEAMER_H[],COLUMN(STEAMER_H[R]),FALSE),0)</f>
        <v>44</v>
      </c>
      <c r="N150" s="52">
        <f>IFERROR(VLOOKUP(MYRANKS_H[[#This Row],[IDFANGRAPHS]],STEAMER_H[],COLUMN(STEAMER_H[RBI]),FALSE),0)</f>
        <v>46</v>
      </c>
      <c r="O150" s="52">
        <f>IFERROR(VLOOKUP(MYRANKS_H[[#This Row],[IDFANGRAPHS]],STEAMER_H[],COLUMN(STEAMER_H[BB]),FALSE),0)</f>
        <v>29</v>
      </c>
      <c r="P150" s="52">
        <f>IFERROR(VLOOKUP(MYRANKS_H[[#This Row],[IDFANGRAPHS]],STEAMER_H[],COLUMN(STEAMER_H[HBP]),FALSE),0)</f>
        <v>5</v>
      </c>
      <c r="Q150" s="52">
        <f>IFERROR(VLOOKUP(MYRANKS_H[[#This Row],[IDFANGRAPHS]],STEAMER_H[],COLUMN(STEAMER_H[SO]),FALSE),0)</f>
        <v>85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0.23759791122715404</v>
      </c>
      <c r="T150" s="54">
        <f>IFERROR((MYRANKS_H[[#This Row],[H]]+MYRANKS_H[[#This Row],[BB]]+MYRANKS_H[[#This Row],[HBP]])/(MYRANKS_H[[#This Row],[AB]]+MYRANKS_H[[#This Row],[BB]]+MYRANKS_H[[#This Row],[HBP]]),0)</f>
        <v>0.29976019184652281</v>
      </c>
      <c r="U150" s="54">
        <f>IFERROR((MYRANKS_H[[#This Row],[H]]+MYRANKS_H[[#This Row],[2B]]+2*MYRANKS_H[[#This Row],[3B]]+3*MYRANKS_H[[#This Row],[HR]])/MYRANKS_H[[#This Row],[AB]],0)</f>
        <v>0.37597911227154046</v>
      </c>
      <c r="V1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150" s="69">
        <f>VLOOKUP(MYRANKS_H[[#This Row],[POS]],REPLACEMENT_LEVEL[],2,FALSE)</f>
        <v>284</v>
      </c>
      <c r="X150" s="69">
        <f>MYRANKS_H[[#This Row],[PROJ PTS]]-MYRANKS_H[[#This Row],[REPL LEVEL]]</f>
        <v>39</v>
      </c>
    </row>
    <row r="151" spans="1:24" ht="15" customHeight="1" x14ac:dyDescent="0.25">
      <c r="A151" s="48" t="s">
        <v>15033</v>
      </c>
      <c r="B151" s="46" t="str">
        <f>VLOOKUP(MYRANKS_H[[#This Row],[PLAYERID]],PLAYERIDMAP[],COLUMN(PLAYERIDMAP[LASTNAME]),FALSE)</f>
        <v>Bethancourt</v>
      </c>
      <c r="C151" s="51" t="str">
        <f>VLOOKUP(MYRANKS_H[[#This Row],[PLAYERID]],PLAYERIDMAP[],COLUMN(PLAYERIDMAP[FIRSTNAME]),FALSE)</f>
        <v>Christian</v>
      </c>
      <c r="D151" s="51" t="str">
        <f>VLOOKUP(MYRANKS_H[[#This Row],[PLAYERID]],PLAYERIDMAP[],COLUMN(PLAYERIDMAP[TEAM]),FALSE)</f>
        <v>ATL</v>
      </c>
      <c r="E151" s="51" t="str">
        <f>VLOOKUP(MYRANKS_H[[#This Row],[PLAYERID]],PLAYERIDMAP[],COLUMN(PLAYERIDMAP[POS]),FALSE)</f>
        <v>C</v>
      </c>
      <c r="F151" s="51">
        <f>VLOOKUP(MYRANKS_H[[#This Row],[PLAYERID]],PLAYERIDMAP[],COLUMN(PLAYERIDMAP[IDFANGRAPHS]),FALSE)</f>
        <v>10028</v>
      </c>
      <c r="G151" s="52">
        <f>IFERROR(VLOOKUP(MYRANKS_H[[#This Row],[IDFANGRAPHS]],STEAMER_H[],COLUMN(STEAMER_H[PA]),FALSE),0)</f>
        <v>460</v>
      </c>
      <c r="H151" s="52">
        <f>IFERROR(VLOOKUP(MYRANKS_H[[#This Row],[IDFANGRAPHS]],STEAMER_H[],COLUMN(STEAMER_H[AB]),FALSE),0)</f>
        <v>435</v>
      </c>
      <c r="I151" s="52">
        <f>IFERROR(VLOOKUP(MYRANKS_H[[#This Row],[IDFANGRAPHS]],STEAMER_H[],COLUMN(STEAMER_H[H]),FALSE),0)</f>
        <v>109</v>
      </c>
      <c r="J151" s="52">
        <f>IFERROR(VLOOKUP(MYRANKS_H[[#This Row],[IDFANGRAPHS]],STEAMER_H[],COLUMN(STEAMER_H[2B]),FALSE),0)</f>
        <v>18</v>
      </c>
      <c r="K151" s="52">
        <f>IFERROR(VLOOKUP(MYRANKS_H[[#This Row],[IDFANGRAPHS]],STEAMER_H[],COLUMN(STEAMER_H[3B]),FALSE),0)</f>
        <v>1</v>
      </c>
      <c r="L151" s="52">
        <f>IFERROR(VLOOKUP(MYRANKS_H[[#This Row],[IDFANGRAPHS]],STEAMER_H[],COLUMN(STEAMER_H[HR]),FALSE),0)</f>
        <v>9</v>
      </c>
      <c r="M151" s="52">
        <f>IFERROR(VLOOKUP(MYRANKS_H[[#This Row],[IDFANGRAPHS]],STEAMER_H[],COLUMN(STEAMER_H[R]),FALSE),0)</f>
        <v>38</v>
      </c>
      <c r="N151" s="52">
        <f>IFERROR(VLOOKUP(MYRANKS_H[[#This Row],[IDFANGRAPHS]],STEAMER_H[],COLUMN(STEAMER_H[RBI]),FALSE),0)</f>
        <v>45</v>
      </c>
      <c r="O151" s="52">
        <f>IFERROR(VLOOKUP(MYRANKS_H[[#This Row],[IDFANGRAPHS]],STEAMER_H[],COLUMN(STEAMER_H[BB]),FALSE),0)</f>
        <v>16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7</v>
      </c>
      <c r="S151" s="54">
        <f>IFERROR(MYRANKS_H[[#This Row],[H]]/MYRANKS_H[[#This Row],[AB]],0)</f>
        <v>0.25057471264367814</v>
      </c>
      <c r="T151" s="54">
        <f>IFERROR((MYRANKS_H[[#This Row],[H]]+MYRANKS_H[[#This Row],[BB]]+MYRANKS_H[[#This Row],[HBP]])/(MYRANKS_H[[#This Row],[AB]]+MYRANKS_H[[#This Row],[BB]]+MYRANKS_H[[#This Row],[HBP]]),0)</f>
        <v>0.28193832599118945</v>
      </c>
      <c r="U151" s="54">
        <f>IFERROR((MYRANKS_H[[#This Row],[H]]+MYRANKS_H[[#This Row],[2B]]+2*MYRANKS_H[[#This Row],[3B]]+3*MYRANKS_H[[#This Row],[HR]])/MYRANKS_H[[#This Row],[AB]],0)</f>
        <v>0.35862068965517241</v>
      </c>
      <c r="V1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  <c r="W151" s="69">
        <f>VLOOKUP(MYRANKS_H[[#This Row],[POS]],REPLACEMENT_LEVEL[],2,FALSE)</f>
        <v>284</v>
      </c>
      <c r="X151" s="69">
        <f>MYRANKS_H[[#This Row],[PROJ PTS]]-MYRANKS_H[[#This Row],[REPL LEVEL]]</f>
        <v>35</v>
      </c>
    </row>
    <row r="152" spans="1:24" ht="15" customHeight="1" x14ac:dyDescent="0.25">
      <c r="A152" s="44" t="s">
        <v>19034</v>
      </c>
      <c r="B152" s="46" t="str">
        <f>VLOOKUP(MYRANKS_H[[#This Row],[PLAYERID]],PLAYERIDMAP[],COLUMN(PLAYERIDMAP[LASTNAME]),FALSE)</f>
        <v>Reddick</v>
      </c>
      <c r="C152" s="51" t="str">
        <f>VLOOKUP(MYRANKS_H[[#This Row],[PLAYERID]],PLAYERIDMAP[],COLUMN(PLAYERIDMAP[FIRSTNAME]),FALSE)</f>
        <v>Josh</v>
      </c>
      <c r="D152" s="51" t="str">
        <f>VLOOKUP(MYRANKS_H[[#This Row],[PLAYERID]],PLAYERIDMAP[],COLUMN(PLAYERIDMAP[TEAM]),FALSE)</f>
        <v>OAK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3892</v>
      </c>
      <c r="G152" s="52">
        <f>IFERROR(VLOOKUP(MYRANKS_H[[#This Row],[IDFANGRAPHS]],STEAMER_H[],COLUMN(STEAMER_H[PA]),FALSE),0)</f>
        <v>541</v>
      </c>
      <c r="H152" s="52">
        <f>IFERROR(VLOOKUP(MYRANKS_H[[#This Row],[IDFANGRAPHS]],STEAMER_H[],COLUMN(STEAMER_H[AB]),FALSE),0)</f>
        <v>484</v>
      </c>
      <c r="I152" s="52">
        <f>IFERROR(VLOOKUP(MYRANKS_H[[#This Row],[IDFANGRAPHS]],STEAMER_H[],COLUMN(STEAMER_H[H]),FALSE),0)</f>
        <v>120</v>
      </c>
      <c r="J152" s="52">
        <f>IFERROR(VLOOKUP(MYRANKS_H[[#This Row],[IDFANGRAPHS]],STEAMER_H[],COLUMN(STEAMER_H[2B]),FALSE),0)</f>
        <v>23</v>
      </c>
      <c r="K152" s="52">
        <f>IFERROR(VLOOKUP(MYRANKS_H[[#This Row],[IDFANGRAPHS]],STEAMER_H[],COLUMN(STEAMER_H[3B]),FALSE),0)</f>
        <v>5</v>
      </c>
      <c r="L152" s="52">
        <f>IFERROR(VLOOKUP(MYRANKS_H[[#This Row],[IDFANGRAPHS]],STEAMER_H[],COLUMN(STEAMER_H[HR]),FALSE),0)</f>
        <v>18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65</v>
      </c>
      <c r="O152" s="52">
        <f>IFERROR(VLOOKUP(MYRANKS_H[[#This Row],[IDFANGRAPHS]],STEAMER_H[],COLUMN(STEAMER_H[BB]),FALSE),0)</f>
        <v>47</v>
      </c>
      <c r="P152" s="52">
        <f>IFERROR(VLOOKUP(MYRANKS_H[[#This Row],[IDFANGRAPHS]],STEAMER_H[],COLUMN(STEAMER_H[HBP]),FALSE),0)</f>
        <v>3</v>
      </c>
      <c r="Q152" s="52">
        <f>IFERROR(VLOOKUP(MYRANKS_H[[#This Row],[IDFANGRAPHS]],STEAMER_H[],COLUMN(STEAMER_H[SO]),FALSE),0)</f>
        <v>98</v>
      </c>
      <c r="R152" s="52">
        <f>IFERROR(VLOOKUP(MYRANKS_H[[#This Row],[IDFANGRAPHS]],STEAMER_H[],COLUMN(STEAMER_H[SB]),FALSE),0)</f>
        <v>5</v>
      </c>
      <c r="S152" s="54">
        <f>IFERROR(MYRANKS_H[[#This Row],[H]]/MYRANKS_H[[#This Row],[AB]],0)</f>
        <v>0.24793388429752067</v>
      </c>
      <c r="T152" s="54">
        <f>IFERROR((MYRANKS_H[[#This Row],[H]]+MYRANKS_H[[#This Row],[BB]]+MYRANKS_H[[#This Row],[HBP]])/(MYRANKS_H[[#This Row],[AB]]+MYRANKS_H[[#This Row],[BB]]+MYRANKS_H[[#This Row],[HBP]]),0)</f>
        <v>0.31835205992509363</v>
      </c>
      <c r="U152" s="54">
        <f>IFERROR((MYRANKS_H[[#This Row],[H]]+MYRANKS_H[[#This Row],[2B]]+2*MYRANKS_H[[#This Row],[3B]]+3*MYRANKS_H[[#This Row],[HR]])/MYRANKS_H[[#This Row],[AB]],0)</f>
        <v>0.42768595041322316</v>
      </c>
      <c r="V1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52" s="69">
        <f>VLOOKUP(MYRANKS_H[[#This Row],[POS]],REPLACEMENT_LEVEL[],2,FALSE)</f>
        <v>496</v>
      </c>
      <c r="X152" s="69">
        <f>MYRANKS_H[[#This Row],[PROJ PTS]]-MYRANKS_H[[#This Row],[REPL LEVEL]]</f>
        <v>32</v>
      </c>
    </row>
    <row r="153" spans="1:24" ht="15" customHeight="1" x14ac:dyDescent="0.25">
      <c r="A153" s="44" t="s">
        <v>14598</v>
      </c>
      <c r="B153" s="46" t="str">
        <f>VLOOKUP(MYRANKS_H[[#This Row],[PLAYERID]],PLAYERIDMAP[],COLUMN(PLAYERIDMAP[LASTNAME]),FALSE)</f>
        <v>Ackley</v>
      </c>
      <c r="C153" s="51" t="str">
        <f>VLOOKUP(MYRANKS_H[[#This Row],[PLAYERID]],PLAYERIDMAP[],COLUMN(PLAYERIDMAP[FIRSTNAME]),FALSE)</f>
        <v>Dustin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10099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531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27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13</v>
      </c>
      <c r="M153" s="52">
        <f>IFERROR(VLOOKUP(MYRANKS_H[[#This Row],[IDFANGRAPHS]],STEAMER_H[],COLUMN(STEAMER_H[R]),FALSE),0)</f>
        <v>67</v>
      </c>
      <c r="N153" s="52">
        <f>IFERROR(VLOOKUP(MYRANKS_H[[#This Row],[IDFANGRAPHS]],STEAMER_H[],COLUMN(STEAMER_H[RBI]),FALSE),0)</f>
        <v>59</v>
      </c>
      <c r="O153" s="52">
        <f>IFERROR(VLOOKUP(MYRANKS_H[[#This Row],[IDFANGRAPHS]],STEAMER_H[],COLUMN(STEAMER_H[BB]),FALSE),0)</f>
        <v>50</v>
      </c>
      <c r="P153" s="52">
        <f>IFERROR(VLOOKUP(MYRANKS_H[[#This Row],[IDFANGRAPHS]],STEAMER_H[],COLUMN(STEAMER_H[HBP]),FALSE),0)</f>
        <v>3</v>
      </c>
      <c r="Q153" s="52">
        <f>IFERROR(VLOOKUP(MYRANKS_H[[#This Row],[IDFANGRAPHS]],STEAMER_H[],COLUMN(STEAMER_H[SO]),FALSE),0)</f>
        <v>97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0.25235404896421848</v>
      </c>
      <c r="T153" s="54">
        <f>IFERROR((MYRANKS_H[[#This Row],[H]]+MYRANKS_H[[#This Row],[BB]]+MYRANKS_H[[#This Row],[HBP]])/(MYRANKS_H[[#This Row],[AB]]+MYRANKS_H[[#This Row],[BB]]+MYRANKS_H[[#This Row],[HBP]]),0)</f>
        <v>0.3202054794520548</v>
      </c>
      <c r="U153" s="54">
        <f>IFERROR((MYRANKS_H[[#This Row],[H]]+MYRANKS_H[[#This Row],[2B]]+2*MYRANKS_H[[#This Row],[3B]]+3*MYRANKS_H[[#This Row],[HR]])/MYRANKS_H[[#This Row],[AB]],0)</f>
        <v>0.3879472693032015</v>
      </c>
      <c r="V1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3" s="69">
        <f>VLOOKUP(MYRANKS_H[[#This Row],[POS]],REPLACEMENT_LEVEL[],2,FALSE)</f>
        <v>496</v>
      </c>
      <c r="X153" s="69">
        <f>MYRANKS_H[[#This Row],[PROJ PTS]]-MYRANKS_H[[#This Row],[REPL LEVEL]]</f>
        <v>30</v>
      </c>
    </row>
    <row r="154" spans="1:24" ht="15" customHeight="1" x14ac:dyDescent="0.25">
      <c r="A154" s="44" t="s">
        <v>18280</v>
      </c>
      <c r="B154" s="46" t="str">
        <f>VLOOKUP(MYRANKS_H[[#This Row],[PLAYERID]],PLAYERIDMAP[],COLUMN(PLAYERIDMAP[LASTNAME]),FALSE)</f>
        <v>Morse</v>
      </c>
      <c r="C154" s="51" t="str">
        <f>VLOOKUP(MYRANKS_H[[#This Row],[PLAYERID]],PLAYERIDMAP[],COLUMN(PLAYERIDMAP[FIRSTNAME]),FALSE)</f>
        <v>Michael</v>
      </c>
      <c r="D154" s="51" t="str">
        <f>VLOOKUP(MYRANKS_H[[#This Row],[PLAYERID]],PLAYERIDMAP[],COLUMN(PLAYERIDMAP[TEAM]),FALSE)</f>
        <v>SF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3035</v>
      </c>
      <c r="G154" s="52">
        <f>IFERROR(VLOOKUP(MYRANKS_H[[#This Row],[IDFANGRAPHS]],STEAMER_H[],COLUMN(STEAMER_H[PA]),FALSE),0)</f>
        <v>551</v>
      </c>
      <c r="H154" s="52">
        <f>IFERROR(VLOOKUP(MYRANKS_H[[#This Row],[IDFANGRAPHS]],STEAMER_H[],COLUMN(STEAMER_H[AB]),FALSE),0)</f>
        <v>503</v>
      </c>
      <c r="I154" s="52">
        <f>IFERROR(VLOOKUP(MYRANKS_H[[#This Row],[IDFANGRAPHS]],STEAMER_H[],COLUMN(STEAMER_H[H]),FALSE),0)</f>
        <v>130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2</v>
      </c>
      <c r="L154" s="52">
        <f>IFERROR(VLOOKUP(MYRANKS_H[[#This Row],[IDFANGRAPHS]],STEAMER_H[],COLUMN(STEAMER_H[HR]),FALSE),0)</f>
        <v>20</v>
      </c>
      <c r="M154" s="52">
        <f>IFERROR(VLOOKUP(MYRANKS_H[[#This Row],[IDFANGRAPHS]],STEAMER_H[],COLUMN(STEAMER_H[R]),FALSE),0)</f>
        <v>61</v>
      </c>
      <c r="N154" s="52">
        <f>IFERROR(VLOOKUP(MYRANKS_H[[#This Row],[IDFANGRAPHS]],STEAMER_H[],COLUMN(STEAMER_H[RBI]),FALSE),0)</f>
        <v>71</v>
      </c>
      <c r="O154" s="52">
        <f>IFERROR(VLOOKUP(MYRANKS_H[[#This Row],[IDFANGRAPHS]],STEAMER_H[],COLUMN(STEAMER_H[BB]),FALSE),0)</f>
        <v>35</v>
      </c>
      <c r="P154" s="52">
        <f>IFERROR(VLOOKUP(MYRANKS_H[[#This Row],[IDFANGRAPHS]],STEAMER_H[],COLUMN(STEAMER_H[HBP]),FALSE),0)</f>
        <v>7</v>
      </c>
      <c r="Q154" s="52">
        <f>IFERROR(VLOOKUP(MYRANKS_H[[#This Row],[IDFANGRAPHS]],STEAMER_H[],COLUMN(STEAMER_H[SO]),FALSE),0)</f>
        <v>134</v>
      </c>
      <c r="R154" s="52">
        <f>IFERROR(VLOOKUP(MYRANKS_H[[#This Row],[IDFANGRAPHS]],STEAMER_H[],COLUMN(STEAMER_H[SB]),FALSE),0)</f>
        <v>1</v>
      </c>
      <c r="S154" s="54">
        <f>IFERROR(MYRANKS_H[[#This Row],[H]]/MYRANKS_H[[#This Row],[AB]],0)</f>
        <v>0.25844930417495032</v>
      </c>
      <c r="T154" s="54">
        <f>IFERROR((MYRANKS_H[[#This Row],[H]]+MYRANKS_H[[#This Row],[BB]]+MYRANKS_H[[#This Row],[HBP]])/(MYRANKS_H[[#This Row],[AB]]+MYRANKS_H[[#This Row],[BB]]+MYRANKS_H[[#This Row],[HBP]]),0)</f>
        <v>0.31559633027522938</v>
      </c>
      <c r="U154" s="54">
        <f>IFERROR((MYRANKS_H[[#This Row],[H]]+MYRANKS_H[[#This Row],[2B]]+2*MYRANKS_H[[#This Row],[3B]]+3*MYRANKS_H[[#This Row],[HR]])/MYRANKS_H[[#This Row],[AB]],0)</f>
        <v>0.43936381709741551</v>
      </c>
      <c r="V1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4" s="69">
        <f>VLOOKUP(MYRANKS_H[[#This Row],[POS]],REPLACEMENT_LEVEL[],2,FALSE)</f>
        <v>496</v>
      </c>
      <c r="X154" s="69">
        <f>MYRANKS_H[[#This Row],[PROJ PTS]]-MYRANKS_H[[#This Row],[REPL LEVEL]]</f>
        <v>30</v>
      </c>
    </row>
    <row r="155" spans="1:24" ht="15" customHeight="1" x14ac:dyDescent="0.25">
      <c r="A155" s="44" t="s">
        <v>18571</v>
      </c>
      <c r="B155" s="46" t="str">
        <f>VLOOKUP(MYRANKS_H[[#This Row],[PLAYERID]],PLAYERIDMAP[],COLUMN(PLAYERIDMAP[LASTNAME]),FALSE)</f>
        <v>Pagan</v>
      </c>
      <c r="C155" s="51" t="str">
        <f>VLOOKUP(MYRANKS_H[[#This Row],[PLAYERID]],PLAYERIDMAP[],COLUMN(PLAYERIDMAP[FIRSTNAME]),FALSE)</f>
        <v>Angel</v>
      </c>
      <c r="D155" s="51" t="str">
        <f>VLOOKUP(MYRANKS_H[[#This Row],[PLAYERID]],PLAYERIDMAP[],COLUMN(PLAYERIDMAP[TEAM]),FALSE)</f>
        <v>SF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2918</v>
      </c>
      <c r="G155" s="52">
        <f>IFERROR(VLOOKUP(MYRANKS_H[[#This Row],[IDFANGRAPHS]],STEAMER_H[],COLUMN(STEAMER_H[PA]),FALSE),0)</f>
        <v>554</v>
      </c>
      <c r="H155" s="52">
        <f>IFERROR(VLOOKUP(MYRANKS_H[[#This Row],[IDFANGRAPHS]],STEAMER_H[],COLUMN(STEAMER_H[AB]),FALSE),0)</f>
        <v>504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4</v>
      </c>
      <c r="L155" s="52">
        <f>IFERROR(VLOOKUP(MYRANKS_H[[#This Row],[IDFANGRAPHS]],STEAMER_H[],COLUMN(STEAMER_H[HR]),FALSE),0)</f>
        <v>7</v>
      </c>
      <c r="M155" s="52">
        <f>IFERROR(VLOOKUP(MYRANKS_H[[#This Row],[IDFANGRAPHS]],STEAMER_H[],COLUMN(STEAMER_H[R]),FALSE),0)</f>
        <v>63</v>
      </c>
      <c r="N155" s="52">
        <f>IFERROR(VLOOKUP(MYRANKS_H[[#This Row],[IDFANGRAPHS]],STEAMER_H[],COLUMN(STEAMER_H[RBI]),FALSE),0)</f>
        <v>44</v>
      </c>
      <c r="O155" s="52">
        <f>IFERROR(VLOOKUP(MYRANKS_H[[#This Row],[IDFANGRAPHS]],STEAMER_H[],COLUMN(STEAMER_H[BB]),FALSE),0)</f>
        <v>39</v>
      </c>
      <c r="P155" s="52">
        <f>IFERROR(VLOOKUP(MYRANKS_H[[#This Row],[IDFANGRAPHS]],STEAMER_H[],COLUMN(STEAMER_H[HBP]),FALSE),0)</f>
        <v>2</v>
      </c>
      <c r="Q155" s="52">
        <f>IFERROR(VLOOKUP(MYRANKS_H[[#This Row],[IDFANGRAPHS]],STEAMER_H[],COLUMN(STEAMER_H[SO]),FALSE),0)</f>
        <v>75</v>
      </c>
      <c r="R155" s="52">
        <f>IFERROR(VLOOKUP(MYRANKS_H[[#This Row],[IDFANGRAPHS]],STEAMER_H[],COLUMN(STEAMER_H[SB]),FALSE),0)</f>
        <v>18</v>
      </c>
      <c r="S155" s="54">
        <f>IFERROR(MYRANKS_H[[#This Row],[H]]/MYRANKS_H[[#This Row],[AB]],0)</f>
        <v>0.27380952380952384</v>
      </c>
      <c r="T155" s="54">
        <f>IFERROR((MYRANKS_H[[#This Row],[H]]+MYRANKS_H[[#This Row],[BB]]+MYRANKS_H[[#This Row],[HBP]])/(MYRANKS_H[[#This Row],[AB]]+MYRANKS_H[[#This Row],[BB]]+MYRANKS_H[[#This Row],[HBP]]),0)</f>
        <v>0.32844036697247708</v>
      </c>
      <c r="U155" s="54">
        <f>IFERROR((MYRANKS_H[[#This Row],[H]]+MYRANKS_H[[#This Row],[2B]]+2*MYRANKS_H[[#This Row],[3B]]+3*MYRANKS_H[[#This Row],[HR]])/MYRANKS_H[[#This Row],[AB]],0)</f>
        <v>0.38690476190476192</v>
      </c>
      <c r="V15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55" s="69">
        <f>VLOOKUP(MYRANKS_H[[#This Row],[POS]],REPLACEMENT_LEVEL[],2,FALSE)</f>
        <v>496</v>
      </c>
      <c r="X155" s="69">
        <f>MYRANKS_H[[#This Row],[PROJ PTS]]-MYRANKS_H[[#This Row],[REPL LEVEL]]</f>
        <v>28</v>
      </c>
    </row>
    <row r="156" spans="1:24" ht="15" customHeight="1" x14ac:dyDescent="0.25">
      <c r="A156" s="44" t="s">
        <v>16802</v>
      </c>
      <c r="B156" s="46" t="str">
        <f>VLOOKUP(MYRANKS_H[[#This Row],[PLAYERID]],PLAYERIDMAP[],COLUMN(PLAYERIDMAP[LASTNAME]),FALSE)</f>
        <v>Hamilton</v>
      </c>
      <c r="C156" s="51" t="str">
        <f>VLOOKUP(MYRANKS_H[[#This Row],[PLAYERID]],PLAYERIDMAP[],COLUMN(PLAYERIDMAP[FIRSTNAME]),FALSE)</f>
        <v>Josh</v>
      </c>
      <c r="D156" s="51" t="str">
        <f>VLOOKUP(MYRANKS_H[[#This Row],[PLAYERID]],PLAYERIDMAP[],COLUMN(PLAYERIDMAP[TEAM]),FALSE)</f>
        <v>LAA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1875</v>
      </c>
      <c r="G156" s="52">
        <f>IFERROR(VLOOKUP(MYRANKS_H[[#This Row],[IDFANGRAPHS]],STEAMER_H[],COLUMN(STEAMER_H[PA]),FALSE),0)</f>
        <v>564</v>
      </c>
      <c r="H156" s="52">
        <f>IFERROR(VLOOKUP(MYRANKS_H[[#This Row],[IDFANGRAPHS]],STEAMER_H[],COLUMN(STEAMER_H[AB]),FALSE),0)</f>
        <v>510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26</v>
      </c>
      <c r="K156" s="52">
        <f>IFERROR(VLOOKUP(MYRANKS_H[[#This Row],[IDFANGRAPHS]],STEAMER_H[],COLUMN(STEAMER_H[3B]),FALSE),0)</f>
        <v>2</v>
      </c>
      <c r="L156" s="52">
        <f>IFERROR(VLOOKUP(MYRANKS_H[[#This Row],[IDFANGRAPHS]],STEAMER_H[],COLUMN(STEAMER_H[HR]),FALSE),0)</f>
        <v>19</v>
      </c>
      <c r="M156" s="52">
        <f>IFERROR(VLOOKUP(MYRANKS_H[[#This Row],[IDFANGRAPHS]],STEAMER_H[],COLUMN(STEAMER_H[R]),FALSE),0)</f>
        <v>65</v>
      </c>
      <c r="N156" s="52">
        <f>IFERROR(VLOOKUP(MYRANKS_H[[#This Row],[IDFANGRAPHS]],STEAMER_H[],COLUMN(STEAMER_H[RBI]),FALSE),0)</f>
        <v>70</v>
      </c>
      <c r="O156" s="52">
        <f>IFERROR(VLOOKUP(MYRANKS_H[[#This Row],[IDFANGRAPHS]],STEAMER_H[],COLUMN(STEAMER_H[BB]),FALSE),0)</f>
        <v>44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152</v>
      </c>
      <c r="R156" s="52">
        <f>IFERROR(VLOOKUP(MYRANKS_H[[#This Row],[IDFANGRAPHS]],STEAMER_H[],COLUMN(STEAMER_H[SB]),FALSE),0)</f>
        <v>4</v>
      </c>
      <c r="S156" s="54">
        <f>IFERROR(MYRANKS_H[[#This Row],[H]]/MYRANKS_H[[#This Row],[AB]],0)</f>
        <v>0.24705882352941178</v>
      </c>
      <c r="T156" s="54">
        <f>IFERROR((MYRANKS_H[[#This Row],[H]]+MYRANKS_H[[#This Row],[BB]]+MYRANKS_H[[#This Row],[HBP]])/(MYRANKS_H[[#This Row],[AB]]+MYRANKS_H[[#This Row],[BB]]+MYRANKS_H[[#This Row],[HBP]]),0)</f>
        <v>0.31305903398926654</v>
      </c>
      <c r="U156" s="54">
        <f>IFERROR((MYRANKS_H[[#This Row],[H]]+MYRANKS_H[[#This Row],[2B]]+2*MYRANKS_H[[#This Row],[3B]]+3*MYRANKS_H[[#This Row],[HR]])/MYRANKS_H[[#This Row],[AB]],0)</f>
        <v>0.41764705882352943</v>
      </c>
      <c r="V1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156" s="69">
        <f>VLOOKUP(MYRANKS_H[[#This Row],[POS]],REPLACEMENT_LEVEL[],2,FALSE)</f>
        <v>496</v>
      </c>
      <c r="X156" s="69">
        <f>MYRANKS_H[[#This Row],[PROJ PTS]]-MYRANKS_H[[#This Row],[REPL LEVEL]]</f>
        <v>27</v>
      </c>
    </row>
    <row r="157" spans="1:24" ht="15" customHeight="1" x14ac:dyDescent="0.25">
      <c r="A157" s="44" t="s">
        <v>16457</v>
      </c>
      <c r="B157" s="46" t="str">
        <f>VLOOKUP(MYRANKS_H[[#This Row],[PLAYERID]],PLAYERIDMAP[],COLUMN(PLAYERIDMAP[LASTNAME]),FALSE)</f>
        <v>Garcia</v>
      </c>
      <c r="C157" s="51" t="str">
        <f>VLOOKUP(MYRANKS_H[[#This Row],[PLAYERID]],PLAYERIDMAP[],COLUMN(PLAYERIDMAP[FIRSTNAME]),FALSE)</f>
        <v>Avisail</v>
      </c>
      <c r="D157" s="51" t="str">
        <f>VLOOKUP(MYRANKS_H[[#This Row],[PLAYERID]],PLAYERIDMAP[],COLUMN(PLAYERIDMAP[TEAM]),FALSE)</f>
        <v>CHW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5760</v>
      </c>
      <c r="G157" s="52">
        <f>IFERROR(VLOOKUP(MYRANKS_H[[#This Row],[IDFANGRAPHS]],STEAMER_H[],COLUMN(STEAMER_H[PA]),FALSE),0)</f>
        <v>546</v>
      </c>
      <c r="H157" s="52">
        <f>IFERROR(VLOOKUP(MYRANKS_H[[#This Row],[IDFANGRAPHS]],STEAMER_H[],COLUMN(STEAMER_H[AB]),FALSE),0)</f>
        <v>505</v>
      </c>
      <c r="I157" s="52">
        <f>IFERROR(VLOOKUP(MYRANKS_H[[#This Row],[IDFANGRAPHS]],STEAMER_H[],COLUMN(STEAMER_H[H]),FALSE),0)</f>
        <v>138</v>
      </c>
      <c r="J157" s="52">
        <f>IFERROR(VLOOKUP(MYRANKS_H[[#This Row],[IDFANGRAPHS]],STEAMER_H[],COLUMN(STEAMER_H[2B]),FALSE),0)</f>
        <v>20</v>
      </c>
      <c r="K157" s="52">
        <f>IFERROR(VLOOKUP(MYRANKS_H[[#This Row],[IDFANGRAPHS]],STEAMER_H[],COLUMN(STEAMER_H[3B]),FALSE),0)</f>
        <v>2</v>
      </c>
      <c r="L157" s="52">
        <f>IFERROR(VLOOKUP(MYRANKS_H[[#This Row],[IDFANGRAPHS]],STEAMER_H[],COLUMN(STEAMER_H[HR]),FALSE),0)</f>
        <v>17</v>
      </c>
      <c r="M157" s="52">
        <f>IFERROR(VLOOKUP(MYRANKS_H[[#This Row],[IDFANGRAPHS]],STEAMER_H[],COLUMN(STEAMER_H[R]),FALSE),0)</f>
        <v>61</v>
      </c>
      <c r="N157" s="52">
        <f>IFERROR(VLOOKUP(MYRANKS_H[[#This Row],[IDFANGRAPHS]],STEAMER_H[],COLUMN(STEAMER_H[RBI]),FALSE),0)</f>
        <v>67</v>
      </c>
      <c r="O157" s="52">
        <f>IFERROR(VLOOKUP(MYRANKS_H[[#This Row],[IDFANGRAPHS]],STEAMER_H[],COLUMN(STEAMER_H[BB]),FALSE),0)</f>
        <v>29</v>
      </c>
      <c r="P157" s="52">
        <f>IFERROR(VLOOKUP(MYRANKS_H[[#This Row],[IDFANGRAPHS]],STEAMER_H[],COLUMN(STEAMER_H[HBP]),FALSE),0)</f>
        <v>5</v>
      </c>
      <c r="Q157" s="52">
        <f>IFERROR(VLOOKUP(MYRANKS_H[[#This Row],[IDFANGRAPHS]],STEAMER_H[],COLUMN(STEAMER_H[SO]),FALSE),0)</f>
        <v>111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0.27326732673267329</v>
      </c>
      <c r="T157" s="54">
        <f>IFERROR((MYRANKS_H[[#This Row],[H]]+MYRANKS_H[[#This Row],[BB]]+MYRANKS_H[[#This Row],[HBP]])/(MYRANKS_H[[#This Row],[AB]]+MYRANKS_H[[#This Row],[BB]]+MYRANKS_H[[#This Row],[HBP]]),0)</f>
        <v>0.31910946196660483</v>
      </c>
      <c r="U157" s="54">
        <f>IFERROR((MYRANKS_H[[#This Row],[H]]+MYRANKS_H[[#This Row],[2B]]+2*MYRANKS_H[[#This Row],[3B]]+3*MYRANKS_H[[#This Row],[HR]])/MYRANKS_H[[#This Row],[AB]],0)</f>
        <v>0.42178217821782177</v>
      </c>
      <c r="V1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57" s="69">
        <f>VLOOKUP(MYRANKS_H[[#This Row],[POS]],REPLACEMENT_LEVEL[],2,FALSE)</f>
        <v>496</v>
      </c>
      <c r="X157" s="69">
        <f>MYRANKS_H[[#This Row],[PROJ PTS]]-MYRANKS_H[[#This Row],[REPL LEVEL]]</f>
        <v>26</v>
      </c>
    </row>
    <row r="158" spans="1:24" x14ac:dyDescent="0.25">
      <c r="A158" s="44" t="s">
        <v>15100</v>
      </c>
      <c r="B158" s="46" t="str">
        <f>VLOOKUP(MYRANKS_H[[#This Row],[PLAYERID]],PLAYERIDMAP[],COLUMN(PLAYERIDMAP[LASTNAME]),FALSE)</f>
        <v>Bogaerts</v>
      </c>
      <c r="C158" s="51" t="str">
        <f>VLOOKUP(MYRANKS_H[[#This Row],[PLAYERID]],PLAYERIDMAP[],COLUMN(PLAYERIDMAP[FIRSTNAME]),FALSE)</f>
        <v>Xander</v>
      </c>
      <c r="D158" s="51" t="str">
        <f>VLOOKUP(MYRANKS_H[[#This Row],[PLAYERID]],PLAYERIDMAP[],COLUMN(PLAYERIDMAP[TEAM]),FALSE)</f>
        <v>BOS</v>
      </c>
      <c r="E158" s="51" t="str">
        <f>VLOOKUP(MYRANKS_H[[#This Row],[PLAYERID]],PLAYERIDMAP[],COLUMN(PLAYERIDMAP[POS]),FALSE)</f>
        <v>SS</v>
      </c>
      <c r="F158" s="51">
        <f>VLOOKUP(MYRANKS_H[[#This Row],[PLAYERID]],PLAYERIDMAP[],COLUMN(PLAYERIDMAP[IDFANGRAPHS]),FALSE)</f>
        <v>12161</v>
      </c>
      <c r="G158" s="52">
        <f>IFERROR(VLOOKUP(MYRANKS_H[[#This Row],[IDFANGRAPHS]],STEAMER_H[],COLUMN(STEAMER_H[PA]),FALSE),0)</f>
        <v>548</v>
      </c>
      <c r="H158" s="52">
        <f>IFERROR(VLOOKUP(MYRANKS_H[[#This Row],[IDFANGRAPHS]],STEAMER_H[],COLUMN(STEAMER_H[AB]),FALSE),0)</f>
        <v>493</v>
      </c>
      <c r="I158" s="52">
        <f>IFERROR(VLOOKUP(MYRANKS_H[[#This Row],[IDFANGRAPHS]],STEAMER_H[],COLUMN(STEAMER_H[H]),FALSE),0)</f>
        <v>128</v>
      </c>
      <c r="J158" s="52">
        <f>IFERROR(VLOOKUP(MYRANKS_H[[#This Row],[IDFANGRAPHS]],STEAMER_H[],COLUMN(STEAMER_H[2B]),FALSE),0)</f>
        <v>27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14</v>
      </c>
      <c r="M158" s="52">
        <f>IFERROR(VLOOKUP(MYRANKS_H[[#This Row],[IDFANGRAPHS]],STEAMER_H[],COLUMN(STEAMER_H[R]),FALSE),0)</f>
        <v>65</v>
      </c>
      <c r="N158" s="52">
        <f>IFERROR(VLOOKUP(MYRANKS_H[[#This Row],[IDFANGRAPHS]],STEAMER_H[],COLUMN(STEAMER_H[RBI]),FALSE),0)</f>
        <v>63</v>
      </c>
      <c r="O158" s="52">
        <f>IFERROR(VLOOKUP(MYRANKS_H[[#This Row],[IDFANGRAPHS]],STEAMER_H[],COLUMN(STEAMER_H[BB]),FALSE),0)</f>
        <v>42</v>
      </c>
      <c r="P158" s="52">
        <f>IFERROR(VLOOKUP(MYRANKS_H[[#This Row],[IDFANGRAPHS]],STEAMER_H[],COLUMN(STEAMER_H[HBP]),FALSE),0)</f>
        <v>5</v>
      </c>
      <c r="Q158" s="52">
        <f>IFERROR(VLOOKUP(MYRANKS_H[[#This Row],[IDFANGRAPHS]],STEAMER_H[],COLUMN(STEAMER_H[SO]),FALSE),0)</f>
        <v>111</v>
      </c>
      <c r="R158" s="52">
        <f>IFERROR(VLOOKUP(MYRANKS_H[[#This Row],[IDFANGRAPHS]],STEAMER_H[],COLUMN(STEAMER_H[SB]),FALSE),0)</f>
        <v>5</v>
      </c>
      <c r="S158" s="54">
        <f>IFERROR(MYRANKS_H[[#This Row],[H]]/MYRANKS_H[[#This Row],[AB]],0)</f>
        <v>0.25963488843813387</v>
      </c>
      <c r="T158" s="54">
        <f>IFERROR((MYRANKS_H[[#This Row],[H]]+MYRANKS_H[[#This Row],[BB]]+MYRANKS_H[[#This Row],[HBP]])/(MYRANKS_H[[#This Row],[AB]]+MYRANKS_H[[#This Row],[BB]]+MYRANKS_H[[#This Row],[HBP]]),0)</f>
        <v>0.32407407407407407</v>
      </c>
      <c r="U158" s="54">
        <f>IFERROR((MYRANKS_H[[#This Row],[H]]+MYRANKS_H[[#This Row],[2B]]+2*MYRANKS_H[[#This Row],[3B]]+3*MYRANKS_H[[#This Row],[HR]])/MYRANKS_H[[#This Row],[AB]],0)</f>
        <v>0.40770791075050711</v>
      </c>
      <c r="V1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  <c r="W158" s="69">
        <f>VLOOKUP(MYRANKS_H[[#This Row],[POS]],REPLACEMENT_LEVEL[],2,FALSE)</f>
        <v>480</v>
      </c>
      <c r="X158" s="69">
        <f>MYRANKS_H[[#This Row],[PROJ PTS]]-MYRANKS_H[[#This Row],[REPL LEVEL]]</f>
        <v>25</v>
      </c>
    </row>
    <row r="159" spans="1:24" ht="15" customHeight="1" x14ac:dyDescent="0.25">
      <c r="A159" s="44" t="s">
        <v>16848</v>
      </c>
      <c r="B159" s="46" t="str">
        <f>VLOOKUP(MYRANKS_H[[#This Row],[PLAYERID]],PLAYERIDMAP[],COLUMN(PLAYERIDMAP[LASTNAME]),FALSE)</f>
        <v>Hardy</v>
      </c>
      <c r="C159" s="51" t="str">
        <f>VLOOKUP(MYRANKS_H[[#This Row],[PLAYERID]],PLAYERIDMAP[],COLUMN(PLAYERIDMAP[FIRSTNAME]),FALSE)</f>
        <v>J.J.</v>
      </c>
      <c r="D159" s="51" t="str">
        <f>VLOOKUP(MYRANKS_H[[#This Row],[PLAYERID]],PLAYERIDMAP[],COLUMN(PLAYERIDMAP[TEAM]),FALSE)</f>
        <v>BAL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3797</v>
      </c>
      <c r="G159" s="52">
        <f>IFERROR(VLOOKUP(MYRANKS_H[[#This Row],[IDFANGRAPHS]],STEAMER_H[],COLUMN(STEAMER_H[PA]),FALSE),0)</f>
        <v>614</v>
      </c>
      <c r="H159" s="52">
        <f>IFERROR(VLOOKUP(MYRANKS_H[[#This Row],[IDFANGRAPHS]],STEAMER_H[],COLUMN(STEAMER_H[AB]),FALSE),0)</f>
        <v>569</v>
      </c>
      <c r="I159" s="52">
        <f>IFERROR(VLOOKUP(MYRANKS_H[[#This Row],[IDFANGRAPHS]],STEAMER_H[],COLUMN(STEAMER_H[H]),FALSE),0)</f>
        <v>144</v>
      </c>
      <c r="J159" s="52">
        <f>IFERROR(VLOOKUP(MYRANKS_H[[#This Row],[IDFANGRAPHS]],STEAMER_H[],COLUMN(STEAMER_H[2B]),FALSE),0)</f>
        <v>28</v>
      </c>
      <c r="K159" s="52">
        <f>IFERROR(VLOOKUP(MYRANKS_H[[#This Row],[IDFANGRAPHS]],STEAMER_H[],COLUMN(STEAMER_H[3B]),FALSE),0)</f>
        <v>1</v>
      </c>
      <c r="L159" s="52">
        <f>IFERROR(VLOOKUP(MYRANKS_H[[#This Row],[IDFANGRAPHS]],STEAMER_H[],COLUMN(STEAMER_H[HR]),FALSE),0)</f>
        <v>17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65</v>
      </c>
      <c r="O159" s="52">
        <f>IFERROR(VLOOKUP(MYRANKS_H[[#This Row],[IDFANGRAPHS]],STEAMER_H[],COLUMN(STEAMER_H[BB]),FALSE),0)</f>
        <v>35</v>
      </c>
      <c r="P159" s="52">
        <f>IFERROR(VLOOKUP(MYRANKS_H[[#This Row],[IDFANGRAPHS]],STEAMER_H[],COLUMN(STEAMER_H[HBP]),FALSE),0)</f>
        <v>3</v>
      </c>
      <c r="Q159" s="52">
        <f>IFERROR(VLOOKUP(MYRANKS_H[[#This Row],[IDFANGRAPHS]],STEAMER_H[],COLUMN(STEAMER_H[SO]),FALSE),0)</f>
        <v>95</v>
      </c>
      <c r="R159" s="52">
        <f>IFERROR(VLOOKUP(MYRANKS_H[[#This Row],[IDFANGRAPHS]],STEAMER_H[],COLUMN(STEAMER_H[SB]),FALSE),0)</f>
        <v>2</v>
      </c>
      <c r="S159" s="54">
        <f>IFERROR(MYRANKS_H[[#This Row],[H]]/MYRANKS_H[[#This Row],[AB]],0)</f>
        <v>0.2530755711775044</v>
      </c>
      <c r="T159" s="54">
        <f>IFERROR((MYRANKS_H[[#This Row],[H]]+MYRANKS_H[[#This Row],[BB]]+MYRANKS_H[[#This Row],[HBP]])/(MYRANKS_H[[#This Row],[AB]]+MYRANKS_H[[#This Row],[BB]]+MYRANKS_H[[#This Row],[HBP]]),0)</f>
        <v>0.29983525535420097</v>
      </c>
      <c r="U159" s="54">
        <f>IFERROR((MYRANKS_H[[#This Row],[H]]+MYRANKS_H[[#This Row],[2B]]+2*MYRANKS_H[[#This Row],[3B]]+3*MYRANKS_H[[#This Row],[HR]])/MYRANKS_H[[#This Row],[AB]],0)</f>
        <v>0.39543057996485059</v>
      </c>
      <c r="V15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  <c r="W159" s="69">
        <f>VLOOKUP(MYRANKS_H[[#This Row],[POS]],REPLACEMENT_LEVEL[],2,FALSE)</f>
        <v>480</v>
      </c>
      <c r="X159" s="69">
        <f>MYRANKS_H[[#This Row],[PROJ PTS]]-MYRANKS_H[[#This Row],[REPL LEVEL]]</f>
        <v>24</v>
      </c>
    </row>
    <row r="160" spans="1:24" ht="15" customHeight="1" x14ac:dyDescent="0.25">
      <c r="A160" s="44" t="s">
        <v>16755</v>
      </c>
      <c r="B160" s="46" t="str">
        <f>VLOOKUP(MYRANKS_H[[#This Row],[PLAYERID]],PLAYERIDMAP[],COLUMN(PLAYERIDMAP[LASTNAME]),FALSE)</f>
        <v>Gyorko</v>
      </c>
      <c r="C160" s="51" t="str">
        <f>VLOOKUP(MYRANKS_H[[#This Row],[PLAYERID]],PLAYERIDMAP[],COLUMN(PLAYERIDMAP[FIRSTNAME]),FALSE)</f>
        <v>Jedd</v>
      </c>
      <c r="D160" s="51" t="str">
        <f>VLOOKUP(MYRANKS_H[[#This Row],[PLAYERID]],PLAYERIDMAP[],COLUMN(PLAYERIDMAP[TEAM]),FALSE)</f>
        <v>SD</v>
      </c>
      <c r="E160" s="51" t="str">
        <f>VLOOKUP(MYRANKS_H[[#This Row],[PLAYERID]],PLAYERIDMAP[],COLUMN(PLAYERIDMAP[POS]),FALSE)</f>
        <v>2B</v>
      </c>
      <c r="F160" s="51">
        <f>VLOOKUP(MYRANKS_H[[#This Row],[PLAYERID]],PLAYERIDMAP[],COLUMN(PLAYERIDMAP[IDFANGRAPHS]),FALSE)</f>
        <v>10816</v>
      </c>
      <c r="G160" s="52">
        <f>IFERROR(VLOOKUP(MYRANKS_H[[#This Row],[IDFANGRAPHS]],STEAMER_H[],COLUMN(STEAMER_H[PA]),FALSE),0)</f>
        <v>578</v>
      </c>
      <c r="H160" s="52">
        <f>IFERROR(VLOOKUP(MYRANKS_H[[#This Row],[IDFANGRAPHS]],STEAMER_H[],COLUMN(STEAMER_H[AB]),FALSE),0)</f>
        <v>524</v>
      </c>
      <c r="I160" s="52">
        <f>IFERROR(VLOOKUP(MYRANKS_H[[#This Row],[IDFANGRAPHS]],STEAMER_H[],COLUMN(STEAMER_H[H]),FALSE),0)</f>
        <v>127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1</v>
      </c>
      <c r="L160" s="52">
        <f>IFERROR(VLOOKUP(MYRANKS_H[[#This Row],[IDFANGRAPHS]],STEAMER_H[],COLUMN(STEAMER_H[HR]),FALSE),0)</f>
        <v>18</v>
      </c>
      <c r="M160" s="52">
        <f>IFERROR(VLOOKUP(MYRANKS_H[[#This Row],[IDFANGRAPHS]],STEAMER_H[],COLUMN(STEAMER_H[R]),FALSE),0)</f>
        <v>60</v>
      </c>
      <c r="N160" s="52">
        <f>IFERROR(VLOOKUP(MYRANKS_H[[#This Row],[IDFANGRAPHS]],STEAMER_H[],COLUMN(STEAMER_H[RBI]),FALSE),0)</f>
        <v>66</v>
      </c>
      <c r="O160" s="52">
        <f>IFERROR(VLOOKUP(MYRANKS_H[[#This Row],[IDFANGRAPHS]],STEAMER_H[],COLUMN(STEAMER_H[BB]),FALSE),0)</f>
        <v>44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122</v>
      </c>
      <c r="R160" s="52">
        <f>IFERROR(VLOOKUP(MYRANKS_H[[#This Row],[IDFANGRAPHS]],STEAMER_H[],COLUMN(STEAMER_H[SB]),FALSE),0)</f>
        <v>4</v>
      </c>
      <c r="S160" s="54">
        <f>IFERROR(MYRANKS_H[[#This Row],[H]]/MYRANKS_H[[#This Row],[AB]],0)</f>
        <v>0.24236641221374045</v>
      </c>
      <c r="T160" s="54">
        <f>IFERROR((MYRANKS_H[[#This Row],[H]]+MYRANKS_H[[#This Row],[BB]]+MYRANKS_H[[#This Row],[HBP]])/(MYRANKS_H[[#This Row],[AB]]+MYRANKS_H[[#This Row],[BB]]+MYRANKS_H[[#This Row],[HBP]]),0)</f>
        <v>0.30594405594405594</v>
      </c>
      <c r="U160" s="54">
        <f>IFERROR((MYRANKS_H[[#This Row],[H]]+MYRANKS_H[[#This Row],[2B]]+2*MYRANKS_H[[#This Row],[3B]]+3*MYRANKS_H[[#This Row],[HR]])/MYRANKS_H[[#This Row],[AB]],0)</f>
        <v>0.39694656488549618</v>
      </c>
      <c r="V16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0" s="69">
        <f>VLOOKUP(MYRANKS_H[[#This Row],[POS]],REPLACEMENT_LEVEL[],2,FALSE)</f>
        <v>473</v>
      </c>
      <c r="X160" s="69">
        <f>MYRANKS_H[[#This Row],[PROJ PTS]]-MYRANKS_H[[#This Row],[REPL LEVEL]]</f>
        <v>24</v>
      </c>
    </row>
    <row r="161" spans="1:24" ht="15" customHeight="1" x14ac:dyDescent="0.25">
      <c r="A161" s="44" t="s">
        <v>17592</v>
      </c>
      <c r="B161" s="46" t="str">
        <f>VLOOKUP(MYRANKS_H[[#This Row],[PLAYERID]],PLAYERIDMAP[],COLUMN(PLAYERIDMAP[LASTNAME]),FALSE)</f>
        <v>Lawrie</v>
      </c>
      <c r="C161" s="51" t="str">
        <f>VLOOKUP(MYRANKS_H[[#This Row],[PLAYERID]],PLAYERIDMAP[],COLUMN(PLAYERIDMAP[FIRSTNAME]),FALSE)</f>
        <v>Brett</v>
      </c>
      <c r="D161" s="51" t="str">
        <f>VLOOKUP(MYRANKS_H[[#This Row],[PLAYERID]],PLAYERIDMAP[],COLUMN(PLAYERIDMAP[TEAM]),FALSE)</f>
        <v>OAK</v>
      </c>
      <c r="E161" s="51" t="str">
        <f>VLOOKUP(MYRANKS_H[[#This Row],[PLAYERID]],PLAYERIDMAP[],COLUMN(PLAYERIDMAP[POS]),FALSE)</f>
        <v>2B</v>
      </c>
      <c r="F161" s="51">
        <f>VLOOKUP(MYRANKS_H[[#This Row],[PLAYERID]],PLAYERIDMAP[],COLUMN(PLAYERIDMAP[IDFANGRAPHS]),FALSE)</f>
        <v>5247</v>
      </c>
      <c r="G161" s="52">
        <f>IFERROR(VLOOKUP(MYRANKS_H[[#This Row],[IDFANGRAPHS]],STEAMER_H[],COLUMN(STEAMER_H[PA]),FALSE),0)</f>
        <v>512</v>
      </c>
      <c r="H161" s="52">
        <f>IFERROR(VLOOKUP(MYRANKS_H[[#This Row],[IDFANGRAPHS]],STEAMER_H[],COLUMN(STEAMER_H[AB]),FALSE),0)</f>
        <v>462</v>
      </c>
      <c r="I161" s="52">
        <f>IFERROR(VLOOKUP(MYRANKS_H[[#This Row],[IDFANGRAPHS]],STEAMER_H[],COLUMN(STEAMER_H[H]),FALSE),0)</f>
        <v>122</v>
      </c>
      <c r="J161" s="52">
        <f>IFERROR(VLOOKUP(MYRANKS_H[[#This Row],[IDFANGRAPHS]],STEAMER_H[],COLUMN(STEAMER_H[2B]),FALSE),0)</f>
        <v>25</v>
      </c>
      <c r="K161" s="52">
        <f>IFERROR(VLOOKUP(MYRANKS_H[[#This Row],[IDFANGRAPHS]],STEAMER_H[],COLUMN(STEAMER_H[3B]),FALSE),0)</f>
        <v>2</v>
      </c>
      <c r="L161" s="52">
        <f>IFERROR(VLOOKUP(MYRANKS_H[[#This Row],[IDFANGRAPHS]],STEAMER_H[],COLUMN(STEAMER_H[HR]),FALSE),0)</f>
        <v>15</v>
      </c>
      <c r="M161" s="52">
        <f>IFERROR(VLOOKUP(MYRANKS_H[[#This Row],[IDFANGRAPHS]],STEAMER_H[],COLUMN(STEAMER_H[R]),FALSE),0)</f>
        <v>59</v>
      </c>
      <c r="N161" s="52">
        <f>IFERROR(VLOOKUP(MYRANKS_H[[#This Row],[IDFANGRAPHS]],STEAMER_H[],COLUMN(STEAMER_H[RBI]),FALSE),0)</f>
        <v>60</v>
      </c>
      <c r="O161" s="52">
        <f>IFERROR(VLOOKUP(MYRANKS_H[[#This Row],[IDFANGRAPHS]],STEAMER_H[],COLUMN(STEAMER_H[BB]),FALSE),0)</f>
        <v>37</v>
      </c>
      <c r="P161" s="52">
        <f>IFERROR(VLOOKUP(MYRANKS_H[[#This Row],[IDFANGRAPHS]],STEAMER_H[],COLUMN(STEAMER_H[HBP]),FALSE),0)</f>
        <v>6</v>
      </c>
      <c r="Q161" s="52">
        <f>IFERROR(VLOOKUP(MYRANKS_H[[#This Row],[IDFANGRAPHS]],STEAMER_H[],COLUMN(STEAMER_H[SO]),FALSE),0)</f>
        <v>78</v>
      </c>
      <c r="R161" s="52">
        <f>IFERROR(VLOOKUP(MYRANKS_H[[#This Row],[IDFANGRAPHS]],STEAMER_H[],COLUMN(STEAMER_H[SB]),FALSE),0)</f>
        <v>6</v>
      </c>
      <c r="S161" s="54">
        <f>IFERROR(MYRANKS_H[[#This Row],[H]]/MYRANKS_H[[#This Row],[AB]],0)</f>
        <v>0.26406926406926406</v>
      </c>
      <c r="T161" s="54">
        <f>IFERROR((MYRANKS_H[[#This Row],[H]]+MYRANKS_H[[#This Row],[BB]]+MYRANKS_H[[#This Row],[HBP]])/(MYRANKS_H[[#This Row],[AB]]+MYRANKS_H[[#This Row],[BB]]+MYRANKS_H[[#This Row],[HBP]]),0)</f>
        <v>0.32673267326732675</v>
      </c>
      <c r="U161" s="54">
        <f>IFERROR((MYRANKS_H[[#This Row],[H]]+MYRANKS_H[[#This Row],[2B]]+2*MYRANKS_H[[#This Row],[3B]]+3*MYRANKS_H[[#This Row],[HR]])/MYRANKS_H[[#This Row],[AB]],0)</f>
        <v>0.42424242424242425</v>
      </c>
      <c r="V16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1" s="69">
        <f>VLOOKUP(MYRANKS_H[[#This Row],[POS]],REPLACEMENT_LEVEL[],2,FALSE)</f>
        <v>473</v>
      </c>
      <c r="X161" s="69">
        <f>MYRANKS_H[[#This Row],[PROJ PTS]]-MYRANKS_H[[#This Row],[REPL LEVEL]]</f>
        <v>24</v>
      </c>
    </row>
    <row r="162" spans="1:24" ht="15" customHeight="1" x14ac:dyDescent="0.25">
      <c r="A162" s="47" t="s">
        <v>16512</v>
      </c>
      <c r="B162" s="46" t="str">
        <f>VLOOKUP(MYRANKS_H[[#This Row],[PLAYERID]],PLAYERIDMAP[],COLUMN(PLAYERIDMAP[LASTNAME]),FALSE)</f>
        <v>Gennett</v>
      </c>
      <c r="C162" s="51" t="str">
        <f>VLOOKUP(MYRANKS_H[[#This Row],[PLAYERID]],PLAYERIDMAP[],COLUMN(PLAYERIDMAP[FIRSTNAME]),FALSE)</f>
        <v>Scooter</v>
      </c>
      <c r="D162" s="51" t="str">
        <f>VLOOKUP(MYRANKS_H[[#This Row],[PLAYERID]],PLAYERIDMAP[],COLUMN(PLAYERIDMAP[TEAM]),FALSE)</f>
        <v>MIL</v>
      </c>
      <c r="E162" s="51" t="str">
        <f>VLOOKUP(MYRANKS_H[[#This Row],[PLAYERID]],PLAYERIDMAP[],COLUMN(PLAYERIDMAP[POS]),FALSE)</f>
        <v>2B</v>
      </c>
      <c r="F162" s="51">
        <f>VLOOKUP(MYRANKS_H[[#This Row],[PLAYERID]],PLAYERIDMAP[],COLUMN(PLAYERIDMAP[IDFANGRAPHS]),FALSE)</f>
        <v>10339</v>
      </c>
      <c r="G162" s="52">
        <f>IFERROR(VLOOKUP(MYRANKS_H[[#This Row],[IDFANGRAPHS]],STEAMER_H[],COLUMN(STEAMER_H[PA]),FALSE),0)</f>
        <v>550</v>
      </c>
      <c r="H162" s="52">
        <f>IFERROR(VLOOKUP(MYRANKS_H[[#This Row],[IDFANGRAPHS]],STEAMER_H[],COLUMN(STEAMER_H[AB]),FALSE),0)</f>
        <v>512</v>
      </c>
      <c r="I162" s="52">
        <f>IFERROR(VLOOKUP(MYRANKS_H[[#This Row],[IDFANGRAPHS]],STEAMER_H[],COLUMN(STEAMER_H[H]),FALSE),0)</f>
        <v>143</v>
      </c>
      <c r="J162" s="52">
        <f>IFERROR(VLOOKUP(MYRANKS_H[[#This Row],[IDFANGRAPHS]],STEAMER_H[],COLUMN(STEAMER_H[2B]),FALSE),0)</f>
        <v>26</v>
      </c>
      <c r="K162" s="52">
        <f>IFERROR(VLOOKUP(MYRANKS_H[[#This Row],[IDFANGRAPHS]],STEAMER_H[],COLUMN(STEAMER_H[3B]),FALSE),0)</f>
        <v>3</v>
      </c>
      <c r="L162" s="52">
        <f>IFERROR(VLOOKUP(MYRANKS_H[[#This Row],[IDFANGRAPHS]],STEAMER_H[],COLUMN(STEAMER_H[HR]),FALSE),0)</f>
        <v>10</v>
      </c>
      <c r="M162" s="52">
        <f>IFERROR(VLOOKUP(MYRANKS_H[[#This Row],[IDFANGRAPHS]],STEAMER_H[],COLUMN(STEAMER_H[R]),FALSE),0)</f>
        <v>59</v>
      </c>
      <c r="N162" s="52">
        <f>IFERROR(VLOOKUP(MYRANKS_H[[#This Row],[IDFANGRAPHS]],STEAMER_H[],COLUMN(STEAMER_H[RBI]),FALSE),0)</f>
        <v>53</v>
      </c>
      <c r="O162" s="52">
        <f>IFERROR(VLOOKUP(MYRANKS_H[[#This Row],[IDFANGRAPHS]],STEAMER_H[],COLUMN(STEAMER_H[BB]),FALSE),0)</f>
        <v>27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79</v>
      </c>
      <c r="R162" s="52">
        <f>IFERROR(VLOOKUP(MYRANKS_H[[#This Row],[IDFANGRAPHS]],STEAMER_H[],COLUMN(STEAMER_H[SB]),FALSE),0)</f>
        <v>9</v>
      </c>
      <c r="S162" s="54">
        <f>IFERROR(MYRANKS_H[[#This Row],[H]]/MYRANKS_H[[#This Row],[AB]],0)</f>
        <v>0.279296875</v>
      </c>
      <c r="T162" s="54">
        <f>IFERROR((MYRANKS_H[[#This Row],[H]]+MYRANKS_H[[#This Row],[BB]]+MYRANKS_H[[#This Row],[HBP]])/(MYRANKS_H[[#This Row],[AB]]+MYRANKS_H[[#This Row],[BB]]+MYRANKS_H[[#This Row],[HBP]]),0)</f>
        <v>0.31918819188191883</v>
      </c>
      <c r="U162" s="54">
        <f>IFERROR((MYRANKS_H[[#This Row],[H]]+MYRANKS_H[[#This Row],[2B]]+2*MYRANKS_H[[#This Row],[3B]]+3*MYRANKS_H[[#This Row],[HR]])/MYRANKS_H[[#This Row],[AB]],0)</f>
        <v>0.400390625</v>
      </c>
      <c r="V16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2" s="69">
        <f>VLOOKUP(MYRANKS_H[[#This Row],[POS]],REPLACEMENT_LEVEL[],2,FALSE)</f>
        <v>473</v>
      </c>
      <c r="X162" s="69">
        <f>MYRANKS_H[[#This Row],[PROJ PTS]]-MYRANKS_H[[#This Row],[REPL LEVEL]]</f>
        <v>21</v>
      </c>
    </row>
    <row r="163" spans="1:24" ht="15" customHeight="1" x14ac:dyDescent="0.25">
      <c r="A163" s="44" t="s">
        <v>17404</v>
      </c>
      <c r="B163" s="46" t="str">
        <f>VLOOKUP(MYRANKS_H[[#This Row],[PLAYERID]],PLAYERIDMAP[],COLUMN(PLAYERIDMAP[LASTNAME]),FALSE)</f>
        <v>Kendrick</v>
      </c>
      <c r="C163" s="51" t="str">
        <f>VLOOKUP(MYRANKS_H[[#This Row],[PLAYERID]],PLAYERIDMAP[],COLUMN(PLAYERIDMAP[FIRSTNAME]),FALSE)</f>
        <v>Howie</v>
      </c>
      <c r="D163" s="51" t="str">
        <f>VLOOKUP(MYRANKS_H[[#This Row],[PLAYERID]],PLAYERIDMAP[],COLUMN(PLAYERIDMAP[TEAM]),FALSE)</f>
        <v>LAD</v>
      </c>
      <c r="E163" s="51" t="str">
        <f>VLOOKUP(MYRANKS_H[[#This Row],[PLAYERID]],PLAYERIDMAP[],COLUMN(PLAYERIDMAP[POS]),FALSE)</f>
        <v>2B</v>
      </c>
      <c r="F163" s="51">
        <f>VLOOKUP(MYRANKS_H[[#This Row],[PLAYERID]],PLAYERIDMAP[],COLUMN(PLAYERIDMAP[IDFANGRAPHS]),FALSE)</f>
        <v>4229</v>
      </c>
      <c r="G163" s="52">
        <f>IFERROR(VLOOKUP(MYRANKS_H[[#This Row],[IDFANGRAPHS]],STEAMER_H[],COLUMN(STEAMER_H[PA]),FALSE),0)</f>
        <v>552</v>
      </c>
      <c r="H163" s="52">
        <f>IFERROR(VLOOKUP(MYRANKS_H[[#This Row],[IDFANGRAPHS]],STEAMER_H[],COLUMN(STEAMER_H[AB]),FALSE),0)</f>
        <v>507</v>
      </c>
      <c r="I163" s="52">
        <f>IFERROR(VLOOKUP(MYRANKS_H[[#This Row],[IDFANGRAPHS]],STEAMER_H[],COLUMN(STEAMER_H[H]),FALSE),0)</f>
        <v>139</v>
      </c>
      <c r="J163" s="52">
        <f>IFERROR(VLOOKUP(MYRANKS_H[[#This Row],[IDFANGRAPHS]],STEAMER_H[],COLUMN(STEAMER_H[2B]),FALSE),0)</f>
        <v>28</v>
      </c>
      <c r="K163" s="52">
        <f>IFERROR(VLOOKUP(MYRANKS_H[[#This Row],[IDFANGRAPHS]],STEAMER_H[],COLUMN(STEAMER_H[3B]),FALSE),0)</f>
        <v>3</v>
      </c>
      <c r="L163" s="52">
        <f>IFERROR(VLOOKUP(MYRANKS_H[[#This Row],[IDFANGRAPHS]],STEAMER_H[],COLUMN(STEAMER_H[HR]),FALSE),0)</f>
        <v>9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58</v>
      </c>
      <c r="O163" s="52">
        <f>IFERROR(VLOOKUP(MYRANKS_H[[#This Row],[IDFANGRAPHS]],STEAMER_H[],COLUMN(STEAMER_H[BB]),FALSE),0)</f>
        <v>34</v>
      </c>
      <c r="P163" s="52">
        <f>IFERROR(VLOOKUP(MYRANKS_H[[#This Row],[IDFANGRAPHS]],STEAMER_H[],COLUMN(STEAMER_H[HBP]),FALSE),0)</f>
        <v>4</v>
      </c>
      <c r="Q163" s="52">
        <f>IFERROR(VLOOKUP(MYRANKS_H[[#This Row],[IDFANGRAPHS]],STEAMER_H[],COLUMN(STEAMER_H[SO]),FALSE),0)</f>
        <v>94</v>
      </c>
      <c r="R163" s="52">
        <f>IFERROR(VLOOKUP(MYRANKS_H[[#This Row],[IDFANGRAPHS]],STEAMER_H[],COLUMN(STEAMER_H[SB]),FALSE),0)</f>
        <v>8</v>
      </c>
      <c r="S163" s="54">
        <f>IFERROR(MYRANKS_H[[#This Row],[H]]/MYRANKS_H[[#This Row],[AB]],0)</f>
        <v>0.27416173570019725</v>
      </c>
      <c r="T163" s="54">
        <f>IFERROR((MYRANKS_H[[#This Row],[H]]+MYRANKS_H[[#This Row],[BB]]+MYRANKS_H[[#This Row],[HBP]])/(MYRANKS_H[[#This Row],[AB]]+MYRANKS_H[[#This Row],[BB]]+MYRANKS_H[[#This Row],[HBP]]),0)</f>
        <v>0.32477064220183488</v>
      </c>
      <c r="U163" s="54">
        <f>IFERROR((MYRANKS_H[[#This Row],[H]]+MYRANKS_H[[#This Row],[2B]]+2*MYRANKS_H[[#This Row],[3B]]+3*MYRANKS_H[[#This Row],[HR]])/MYRANKS_H[[#This Row],[AB]],0)</f>
        <v>0.39447731755424065</v>
      </c>
      <c r="V1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3" s="69">
        <f>VLOOKUP(MYRANKS_H[[#This Row],[POS]],REPLACEMENT_LEVEL[],2,FALSE)</f>
        <v>473</v>
      </c>
      <c r="X163" s="69">
        <f>MYRANKS_H[[#This Row],[PROJ PTS]]-MYRANKS_H[[#This Row],[REPL LEVEL]]</f>
        <v>21</v>
      </c>
    </row>
    <row r="164" spans="1:24" ht="15" customHeight="1" x14ac:dyDescent="0.25">
      <c r="A164" s="44" t="s">
        <v>18858</v>
      </c>
      <c r="B164" s="46" t="str">
        <f>VLOOKUP(MYRANKS_H[[#This Row],[PLAYERID]],PLAYERIDMAP[],COLUMN(PLAYERIDMAP[LASTNAME]),FALSE)</f>
        <v>Pollock</v>
      </c>
      <c r="C164" s="51" t="str">
        <f>VLOOKUP(MYRANKS_H[[#This Row],[PLAYERID]],PLAYERIDMAP[],COLUMN(PLAYERIDMAP[FIRSTNAME]),FALSE)</f>
        <v>A.J.</v>
      </c>
      <c r="D164" s="51" t="str">
        <f>VLOOKUP(MYRANKS_H[[#This Row],[PLAYERID]],PLAYERIDMAP[],COLUMN(PLAYERIDMAP[TEAM]),FALSE)</f>
        <v>ARI</v>
      </c>
      <c r="E164" s="51" t="str">
        <f>VLOOKUP(MYRANKS_H[[#This Row],[PLAYERID]],PLAYERIDMAP[],COLUMN(PLAYERIDMAP[POS]),FALSE)</f>
        <v>OF</v>
      </c>
      <c r="F164" s="51">
        <f>VLOOKUP(MYRANKS_H[[#This Row],[PLAYERID]],PLAYERIDMAP[],COLUMN(PLAYERIDMAP[IDFANGRAPHS]),FALSE)</f>
        <v>9256</v>
      </c>
      <c r="G164" s="52">
        <f>IFERROR(VLOOKUP(MYRANKS_H[[#This Row],[IDFANGRAPHS]],STEAMER_H[],COLUMN(STEAMER_H[PA]),FALSE),0)</f>
        <v>544</v>
      </c>
      <c r="H164" s="52">
        <f>IFERROR(VLOOKUP(MYRANKS_H[[#This Row],[IDFANGRAPHS]],STEAMER_H[],COLUMN(STEAMER_H[AB]),FALSE),0)</f>
        <v>498</v>
      </c>
      <c r="I164" s="52">
        <f>IFERROR(VLOOKUP(MYRANKS_H[[#This Row],[IDFANGRAPHS]],STEAMER_H[],COLUMN(STEAMER_H[H]),FALSE),0)</f>
        <v>132</v>
      </c>
      <c r="J164" s="52">
        <f>IFERROR(VLOOKUP(MYRANKS_H[[#This Row],[IDFANGRAPHS]],STEAMER_H[],COLUMN(STEAMER_H[2B]),FALSE),0)</f>
        <v>27</v>
      </c>
      <c r="K164" s="52">
        <f>IFERROR(VLOOKUP(MYRANKS_H[[#This Row],[IDFANGRAPHS]],STEAMER_H[],COLUMN(STEAMER_H[3B]),FALSE),0)</f>
        <v>6</v>
      </c>
      <c r="L164" s="52">
        <f>IFERROR(VLOOKUP(MYRANKS_H[[#This Row],[IDFANGRAPHS]],STEAMER_H[],COLUMN(STEAMER_H[HR]),FALSE),0)</f>
        <v>10</v>
      </c>
      <c r="M164" s="52">
        <f>IFERROR(VLOOKUP(MYRANKS_H[[#This Row],[IDFANGRAPHS]],STEAMER_H[],COLUMN(STEAMER_H[R]),FALSE),0)</f>
        <v>58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35</v>
      </c>
      <c r="P164" s="52">
        <f>IFERROR(VLOOKUP(MYRANKS_H[[#This Row],[IDFANGRAPHS]],STEAMER_H[],COLUMN(STEAMER_H[HBP]),FALSE),0)</f>
        <v>4</v>
      </c>
      <c r="Q164" s="52">
        <f>IFERROR(VLOOKUP(MYRANKS_H[[#This Row],[IDFANGRAPHS]],STEAMER_H[],COLUMN(STEAMER_H[SO]),FALSE),0)</f>
        <v>84</v>
      </c>
      <c r="R164" s="52">
        <f>IFERROR(VLOOKUP(MYRANKS_H[[#This Row],[IDFANGRAPHS]],STEAMER_H[],COLUMN(STEAMER_H[SB]),FALSE),0)</f>
        <v>16</v>
      </c>
      <c r="S164" s="54">
        <f>IFERROR(MYRANKS_H[[#This Row],[H]]/MYRANKS_H[[#This Row],[AB]],0)</f>
        <v>0.26506024096385544</v>
      </c>
      <c r="T164" s="54">
        <f>IFERROR((MYRANKS_H[[#This Row],[H]]+MYRANKS_H[[#This Row],[BB]]+MYRANKS_H[[#This Row],[HBP]])/(MYRANKS_H[[#This Row],[AB]]+MYRANKS_H[[#This Row],[BB]]+MYRANKS_H[[#This Row],[HBP]]),0)</f>
        <v>0.31843575418994413</v>
      </c>
      <c r="U164" s="54">
        <f>IFERROR((MYRANKS_H[[#This Row],[H]]+MYRANKS_H[[#This Row],[2B]]+2*MYRANKS_H[[#This Row],[3B]]+3*MYRANKS_H[[#This Row],[HR]])/MYRANKS_H[[#This Row],[AB]],0)</f>
        <v>0.40361445783132532</v>
      </c>
      <c r="V1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  <c r="W164" s="69">
        <f>VLOOKUP(MYRANKS_H[[#This Row],[POS]],REPLACEMENT_LEVEL[],2,FALSE)</f>
        <v>496</v>
      </c>
      <c r="X164" s="69">
        <f>MYRANKS_H[[#This Row],[PROJ PTS]]-MYRANKS_H[[#This Row],[REPL LEVEL]]</f>
        <v>20</v>
      </c>
    </row>
    <row r="165" spans="1:24" ht="15" customHeight="1" x14ac:dyDescent="0.25">
      <c r="A165" s="44" t="s">
        <v>17767</v>
      </c>
      <c r="B165" s="46" t="str">
        <f>VLOOKUP(MYRANKS_H[[#This Row],[PLAYERID]],PLAYERIDMAP[],COLUMN(PLAYERIDMAP[LASTNAME]),FALSE)</f>
        <v>Lowrie</v>
      </c>
      <c r="C165" s="51" t="str">
        <f>VLOOKUP(MYRANKS_H[[#This Row],[PLAYERID]],PLAYERIDMAP[],COLUMN(PLAYERIDMAP[FIRSTNAME]),FALSE)</f>
        <v>Jed</v>
      </c>
      <c r="D165" s="51" t="str">
        <f>VLOOKUP(MYRANKS_H[[#This Row],[PLAYERID]],PLAYERIDMAP[],COLUMN(PLAYERIDMAP[TEAM]),FALSE)</f>
        <v>OAK</v>
      </c>
      <c r="E165" s="51" t="str">
        <f>VLOOKUP(MYRANKS_H[[#This Row],[PLAYERID]],PLAYERIDMAP[],COLUMN(PLAYERIDMAP[POS]),FALSE)</f>
        <v>SS</v>
      </c>
      <c r="F165" s="51">
        <f>VLOOKUP(MYRANKS_H[[#This Row],[PLAYERID]],PLAYERIDMAP[],COLUMN(PLAYERIDMAP[IDFANGRAPHS]),FALSE)</f>
        <v>4418</v>
      </c>
      <c r="G165" s="52">
        <f>IFERROR(VLOOKUP(MYRANKS_H[[#This Row],[IDFANGRAPHS]],STEAMER_H[],COLUMN(STEAMER_H[PA]),FALSE),0)</f>
        <v>559</v>
      </c>
      <c r="H165" s="52">
        <f>IFERROR(VLOOKUP(MYRANKS_H[[#This Row],[IDFANGRAPHS]],STEAMER_H[],COLUMN(STEAMER_H[AB]),FALSE),0)</f>
        <v>501</v>
      </c>
      <c r="I165" s="52">
        <f>IFERROR(VLOOKUP(MYRANKS_H[[#This Row],[IDFANGRAPHS]],STEAMER_H[],COLUMN(STEAMER_H[H]),FALSE),0)</f>
        <v>129</v>
      </c>
      <c r="J165" s="52">
        <f>IFERROR(VLOOKUP(MYRANKS_H[[#This Row],[IDFANGRAPHS]],STEAMER_H[],COLUMN(STEAMER_H[2B]),FALSE),0)</f>
        <v>30</v>
      </c>
      <c r="K165" s="52">
        <f>IFERROR(VLOOKUP(MYRANKS_H[[#This Row],[IDFANGRAPHS]],STEAMER_H[],COLUMN(STEAMER_H[3B]),FALSE),0)</f>
        <v>2</v>
      </c>
      <c r="L165" s="52">
        <f>IFERROR(VLOOKUP(MYRANKS_H[[#This Row],[IDFANGRAPHS]],STEAMER_H[],COLUMN(STEAMER_H[HR]),FALSE),0)</f>
        <v>12</v>
      </c>
      <c r="M165" s="52">
        <f>IFERROR(VLOOKUP(MYRANKS_H[[#This Row],[IDFANGRAPHS]],STEAMER_H[],COLUMN(STEAMER_H[R]),FALSE),0)</f>
        <v>61</v>
      </c>
      <c r="N165" s="52">
        <f>IFERROR(VLOOKUP(MYRANKS_H[[#This Row],[IDFANGRAPHS]],STEAMER_H[],COLUMN(STEAMER_H[RBI]),FALSE),0)</f>
        <v>58</v>
      </c>
      <c r="O165" s="52">
        <f>IFERROR(VLOOKUP(MYRANKS_H[[#This Row],[IDFANGRAPHS]],STEAMER_H[],COLUMN(STEAMER_H[BB]),FALSE),0)</f>
        <v>48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84</v>
      </c>
      <c r="R165" s="52">
        <f>IFERROR(VLOOKUP(MYRANKS_H[[#This Row],[IDFANGRAPHS]],STEAMER_H[],COLUMN(STEAMER_H[SB]),FALSE),0)</f>
        <v>1</v>
      </c>
      <c r="S165" s="54">
        <f>IFERROR(MYRANKS_H[[#This Row],[H]]/MYRANKS_H[[#This Row],[AB]],0)</f>
        <v>0.25748502994011974</v>
      </c>
      <c r="T165" s="54">
        <f>IFERROR((MYRANKS_H[[#This Row],[H]]+MYRANKS_H[[#This Row],[BB]]+MYRANKS_H[[#This Row],[HBP]])/(MYRANKS_H[[#This Row],[AB]]+MYRANKS_H[[#This Row],[BB]]+MYRANKS_H[[#This Row],[HBP]]),0)</f>
        <v>0.32730560578661844</v>
      </c>
      <c r="U165" s="54">
        <f>IFERROR((MYRANKS_H[[#This Row],[H]]+MYRANKS_H[[#This Row],[2B]]+2*MYRANKS_H[[#This Row],[3B]]+3*MYRANKS_H[[#This Row],[HR]])/MYRANKS_H[[#This Row],[AB]],0)</f>
        <v>0.39720558882235529</v>
      </c>
      <c r="V16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  <c r="W165" s="69">
        <f>VLOOKUP(MYRANKS_H[[#This Row],[POS]],REPLACEMENT_LEVEL[],2,FALSE)</f>
        <v>480</v>
      </c>
      <c r="X165" s="69">
        <f>MYRANKS_H[[#This Row],[PROJ PTS]]-MYRANKS_H[[#This Row],[REPL LEVEL]]</f>
        <v>19</v>
      </c>
    </row>
    <row r="166" spans="1:24" ht="15" customHeight="1" x14ac:dyDescent="0.25">
      <c r="A166" s="44" t="s">
        <v>19100</v>
      </c>
      <c r="B166" s="46" t="str">
        <f>VLOOKUP(MYRANKS_H[[#This Row],[PLAYERID]],PLAYERIDMAP[],COLUMN(PLAYERIDMAP[LASTNAME]),FALSE)</f>
        <v>Rios</v>
      </c>
      <c r="C166" s="51" t="str">
        <f>VLOOKUP(MYRANKS_H[[#This Row],[PLAYERID]],PLAYERIDMAP[],COLUMN(PLAYERIDMAP[FIRSTNAME]),FALSE)</f>
        <v>Alex</v>
      </c>
      <c r="D166" s="51" t="str">
        <f>VLOOKUP(MYRANKS_H[[#This Row],[PLAYERID]],PLAYERIDMAP[],COLUMN(PLAYERIDMAP[TEAM]),FALSE)</f>
        <v>N/A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2090</v>
      </c>
      <c r="G166" s="52">
        <f>IFERROR(VLOOKUP(MYRANKS_H[[#This Row],[IDFANGRAPHS]],STEAMER_H[],COLUMN(STEAMER_H[PA]),FALSE),0)</f>
        <v>562</v>
      </c>
      <c r="H166" s="52">
        <f>IFERROR(VLOOKUP(MYRANKS_H[[#This Row],[IDFANGRAPHS]],STEAMER_H[],COLUMN(STEAMER_H[AB]),FALSE),0)</f>
        <v>525</v>
      </c>
      <c r="I166" s="52">
        <f>IFERROR(VLOOKUP(MYRANKS_H[[#This Row],[IDFANGRAPHS]],STEAMER_H[],COLUMN(STEAMER_H[H]),FALSE),0)</f>
        <v>139</v>
      </c>
      <c r="J166" s="52">
        <f>IFERROR(VLOOKUP(MYRANKS_H[[#This Row],[IDFANGRAPHS]],STEAMER_H[],COLUMN(STEAMER_H[2B]),FALSE),0)</f>
        <v>27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11</v>
      </c>
      <c r="M166" s="52">
        <f>IFERROR(VLOOKUP(MYRANKS_H[[#This Row],[IDFANGRAPHS]],STEAMER_H[],COLUMN(STEAMER_H[R]),FALSE),0)</f>
        <v>59</v>
      </c>
      <c r="N166" s="52">
        <f>IFERROR(VLOOKUP(MYRANKS_H[[#This Row],[IDFANGRAPHS]],STEAMER_H[],COLUMN(STEAMER_H[RBI]),FALSE),0)</f>
        <v>62</v>
      </c>
      <c r="O166" s="52">
        <f>IFERROR(VLOOKUP(MYRANKS_H[[#This Row],[IDFANGRAPHS]],STEAMER_H[],COLUMN(STEAMER_H[BB]),FALSE),0)</f>
        <v>28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95</v>
      </c>
      <c r="R166" s="52">
        <f>IFERROR(VLOOKUP(MYRANKS_H[[#This Row],[IDFANGRAPHS]],STEAMER_H[],COLUMN(STEAMER_H[SB]),FALSE),0)</f>
        <v>18</v>
      </c>
      <c r="S166" s="54">
        <f>IFERROR(MYRANKS_H[[#This Row],[H]]/MYRANKS_H[[#This Row],[AB]],0)</f>
        <v>0.26476190476190475</v>
      </c>
      <c r="T166" s="54">
        <f>IFERROR((MYRANKS_H[[#This Row],[H]]+MYRANKS_H[[#This Row],[BB]]+MYRANKS_H[[#This Row],[HBP]])/(MYRANKS_H[[#This Row],[AB]]+MYRANKS_H[[#This Row],[BB]]+MYRANKS_H[[#This Row],[HBP]]),0)</f>
        <v>0.30575539568345322</v>
      </c>
      <c r="U166" s="54">
        <f>IFERROR((MYRANKS_H[[#This Row],[H]]+MYRANKS_H[[#This Row],[2B]]+2*MYRANKS_H[[#This Row],[3B]]+3*MYRANKS_H[[#This Row],[HR]])/MYRANKS_H[[#This Row],[AB]],0)</f>
        <v>0.39809523809523811</v>
      </c>
      <c r="V1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  <c r="W166" s="69">
        <f>VLOOKUP(MYRANKS_H[[#This Row],[POS]],REPLACEMENT_LEVEL[],2,FALSE)</f>
        <v>496</v>
      </c>
      <c r="X166" s="69">
        <f>MYRANKS_H[[#This Row],[PROJ PTS]]-MYRANKS_H[[#This Row],[REPL LEVEL]]</f>
        <v>17</v>
      </c>
    </row>
    <row r="167" spans="1:24" ht="15" customHeight="1" x14ac:dyDescent="0.25">
      <c r="A167" s="44" t="s">
        <v>17437</v>
      </c>
      <c r="B167" s="46" t="str">
        <f>VLOOKUP(MYRANKS_H[[#This Row],[PLAYERID]],PLAYERIDMAP[],COLUMN(PLAYERIDMAP[LASTNAME]),FALSE)</f>
        <v>Kiermaier</v>
      </c>
      <c r="C167" s="51" t="str">
        <f>VLOOKUP(MYRANKS_H[[#This Row],[PLAYERID]],PLAYERIDMAP[],COLUMN(PLAYERIDMAP[FIRSTNAME]),FALSE)</f>
        <v>Kevin</v>
      </c>
      <c r="D167" s="51" t="str">
        <f>VLOOKUP(MYRANKS_H[[#This Row],[PLAYERID]],PLAYERIDMAP[],COLUMN(PLAYERIDMAP[TEAM]),FALSE)</f>
        <v>TB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11038</v>
      </c>
      <c r="G167" s="52">
        <f>IFERROR(VLOOKUP(MYRANKS_H[[#This Row],[IDFANGRAPHS]],STEAMER_H[],COLUMN(STEAMER_H[PA]),FALSE),0)</f>
        <v>588</v>
      </c>
      <c r="H167" s="52">
        <f>IFERROR(VLOOKUP(MYRANKS_H[[#This Row],[IDFANGRAPHS]],STEAMER_H[],COLUMN(STEAMER_H[AB]),FALSE),0)</f>
        <v>535</v>
      </c>
      <c r="I167" s="52">
        <f>IFERROR(VLOOKUP(MYRANKS_H[[#This Row],[IDFANGRAPHS]],STEAMER_H[],COLUMN(STEAMER_H[H]),FALSE),0)</f>
        <v>136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8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63</v>
      </c>
      <c r="N167" s="52">
        <f>IFERROR(VLOOKUP(MYRANKS_H[[#This Row],[IDFANGRAPHS]],STEAMER_H[],COLUMN(STEAMER_H[RBI]),FALSE),0)</f>
        <v>58</v>
      </c>
      <c r="O167" s="52">
        <f>IFERROR(VLOOKUP(MYRANKS_H[[#This Row],[IDFANGRAPHS]],STEAMER_H[],COLUMN(STEAMER_H[BB]),FALSE),0)</f>
        <v>39</v>
      </c>
      <c r="P167" s="52">
        <f>IFERROR(VLOOKUP(MYRANKS_H[[#This Row],[IDFANGRAPHS]],STEAMER_H[],COLUMN(STEAMER_H[HBP]),FALSE),0)</f>
        <v>5</v>
      </c>
      <c r="Q167" s="52">
        <f>IFERROR(VLOOKUP(MYRANKS_H[[#This Row],[IDFANGRAPHS]],STEAMER_H[],COLUMN(STEAMER_H[SO]),FALSE),0)</f>
        <v>101</v>
      </c>
      <c r="R167" s="52">
        <f>IFERROR(VLOOKUP(MYRANKS_H[[#This Row],[IDFANGRAPHS]],STEAMER_H[],COLUMN(STEAMER_H[SB]),FALSE),0)</f>
        <v>17</v>
      </c>
      <c r="S167" s="54">
        <f>IFERROR(MYRANKS_H[[#This Row],[H]]/MYRANKS_H[[#This Row],[AB]],0)</f>
        <v>0.25420560747663551</v>
      </c>
      <c r="T167" s="54">
        <f>IFERROR((MYRANKS_H[[#This Row],[H]]+MYRANKS_H[[#This Row],[BB]]+MYRANKS_H[[#This Row],[HBP]])/(MYRANKS_H[[#This Row],[AB]]+MYRANKS_H[[#This Row],[BB]]+MYRANKS_H[[#This Row],[HBP]]),0)</f>
        <v>0.31088082901554404</v>
      </c>
      <c r="U167" s="54">
        <f>IFERROR((MYRANKS_H[[#This Row],[H]]+MYRANKS_H[[#This Row],[2B]]+2*MYRANKS_H[[#This Row],[3B]]+3*MYRANKS_H[[#This Row],[HR]])/MYRANKS_H[[#This Row],[AB]],0)</f>
        <v>0.38317757009345793</v>
      </c>
      <c r="V16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  <c r="W167" s="69">
        <f>VLOOKUP(MYRANKS_H[[#This Row],[POS]],REPLACEMENT_LEVEL[],2,FALSE)</f>
        <v>496</v>
      </c>
      <c r="X167" s="69">
        <f>MYRANKS_H[[#This Row],[PROJ PTS]]-MYRANKS_H[[#This Row],[REPL LEVEL]]</f>
        <v>16</v>
      </c>
    </row>
    <row r="168" spans="1:24" ht="15" customHeight="1" x14ac:dyDescent="0.25">
      <c r="A168" s="44" t="s">
        <v>15641</v>
      </c>
      <c r="B168" s="46" t="str">
        <f>VLOOKUP(MYRANKS_H[[#This Row],[PLAYERID]],PLAYERIDMAP[],COLUMN(PLAYERIDMAP[LASTNAME]),FALSE)</f>
        <v>Coghlan</v>
      </c>
      <c r="C168" s="51" t="str">
        <f>VLOOKUP(MYRANKS_H[[#This Row],[PLAYERID]],PLAYERIDMAP[],COLUMN(PLAYERIDMAP[FIRSTNAME]),FALSE)</f>
        <v>Chris</v>
      </c>
      <c r="D168" s="51" t="str">
        <f>VLOOKUP(MYRANKS_H[[#This Row],[PLAYERID]],PLAYERIDMAP[],COLUMN(PLAYERIDMAP[TEAM]),FALSE)</f>
        <v>CHC</v>
      </c>
      <c r="E168" s="51" t="str">
        <f>VLOOKUP(MYRANKS_H[[#This Row],[PLAYERID]],PLAYERIDMAP[],COLUMN(PLAYERIDMAP[POS]),FALSE)</f>
        <v>OF</v>
      </c>
      <c r="F168" s="51">
        <f>VLOOKUP(MYRANKS_H[[#This Row],[PLAYERID]],PLAYERIDMAP[],COLUMN(PLAYERIDMAP[IDFANGRAPHS]),FALSE)</f>
        <v>6878</v>
      </c>
      <c r="G168" s="52">
        <f>IFERROR(VLOOKUP(MYRANKS_H[[#This Row],[IDFANGRAPHS]],STEAMER_H[],COLUMN(STEAMER_H[PA]),FALSE),0)</f>
        <v>576</v>
      </c>
      <c r="H168" s="52">
        <f>IFERROR(VLOOKUP(MYRANKS_H[[#This Row],[IDFANGRAPHS]],STEAMER_H[],COLUMN(STEAMER_H[AB]),FALSE),0)</f>
        <v>510</v>
      </c>
      <c r="I168" s="52">
        <f>IFERROR(VLOOKUP(MYRANKS_H[[#This Row],[IDFANGRAPHS]],STEAMER_H[],COLUMN(STEAMER_H[H]),FALSE),0)</f>
        <v>128</v>
      </c>
      <c r="J168" s="52">
        <f>IFERROR(VLOOKUP(MYRANKS_H[[#This Row],[IDFANGRAPHS]],STEAMER_H[],COLUMN(STEAMER_H[2B]),FALSE),0)</f>
        <v>28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9</v>
      </c>
      <c r="M168" s="52">
        <f>IFERROR(VLOOKUP(MYRANKS_H[[#This Row],[IDFANGRAPHS]],STEAMER_H[],COLUMN(STEAMER_H[R]),FALSE),0)</f>
        <v>64</v>
      </c>
      <c r="N168" s="52">
        <f>IFERROR(VLOOKUP(MYRANKS_H[[#This Row],[IDFANGRAPHS]],STEAMER_H[],COLUMN(STEAMER_H[RBI]),FALSE),0)</f>
        <v>49</v>
      </c>
      <c r="O168" s="52">
        <f>IFERROR(VLOOKUP(MYRANKS_H[[#This Row],[IDFANGRAPHS]],STEAMER_H[],COLUMN(STEAMER_H[BB]),FALSE),0)</f>
        <v>53</v>
      </c>
      <c r="P168" s="52">
        <f>IFERROR(VLOOKUP(MYRANKS_H[[#This Row],[IDFANGRAPHS]],STEAMER_H[],COLUMN(STEAMER_H[HBP]),FALSE),0)</f>
        <v>5</v>
      </c>
      <c r="Q168" s="52">
        <f>IFERROR(VLOOKUP(MYRANKS_H[[#This Row],[IDFANGRAPHS]],STEAMER_H[],COLUMN(STEAMER_H[SO]),FALSE),0)</f>
        <v>105</v>
      </c>
      <c r="R168" s="52">
        <f>IFERROR(VLOOKUP(MYRANKS_H[[#This Row],[IDFANGRAPHS]],STEAMER_H[],COLUMN(STEAMER_H[SB]),FALSE),0)</f>
        <v>11</v>
      </c>
      <c r="S168" s="54">
        <f>IFERROR(MYRANKS_H[[#This Row],[H]]/MYRANKS_H[[#This Row],[AB]],0)</f>
        <v>0.25098039215686274</v>
      </c>
      <c r="T168" s="54">
        <f>IFERROR((MYRANKS_H[[#This Row],[H]]+MYRANKS_H[[#This Row],[BB]]+MYRANKS_H[[#This Row],[HBP]])/(MYRANKS_H[[#This Row],[AB]]+MYRANKS_H[[#This Row],[BB]]+MYRANKS_H[[#This Row],[HBP]]),0)</f>
        <v>0.32746478873239437</v>
      </c>
      <c r="U168" s="54">
        <f>IFERROR((MYRANKS_H[[#This Row],[H]]+MYRANKS_H[[#This Row],[2B]]+2*MYRANKS_H[[#This Row],[3B]]+3*MYRANKS_H[[#This Row],[HR]])/MYRANKS_H[[#This Row],[AB]],0)</f>
        <v>0.37450980392156863</v>
      </c>
      <c r="V168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  <c r="W168" s="69">
        <f>VLOOKUP(MYRANKS_H[[#This Row],[POS]],REPLACEMENT_LEVEL[],2,FALSE)</f>
        <v>496</v>
      </c>
      <c r="X168" s="69">
        <f>MYRANKS_H[[#This Row],[PROJ PTS]]-MYRANKS_H[[#This Row],[REPL LEVEL]]</f>
        <v>11</v>
      </c>
    </row>
    <row r="169" spans="1:24" ht="15" customHeight="1" x14ac:dyDescent="0.25">
      <c r="A169" s="44" t="s">
        <v>18157</v>
      </c>
      <c r="B169" s="46" t="str">
        <f>VLOOKUP(MYRANKS_H[[#This Row],[PLAYERID]],PLAYERIDMAP[],COLUMN(PLAYERIDMAP[LASTNAME]),FALSE)</f>
        <v>Miller</v>
      </c>
      <c r="C169" s="51" t="str">
        <f>VLOOKUP(MYRANKS_H[[#This Row],[PLAYERID]],PLAYERIDMAP[],COLUMN(PLAYERIDMAP[FIRSTNAME]),FALSE)</f>
        <v>Brad</v>
      </c>
      <c r="D169" s="51" t="str">
        <f>VLOOKUP(MYRANKS_H[[#This Row],[PLAYERID]],PLAYERIDMAP[],COLUMN(PLAYERIDMAP[TEAM]),FALSE)</f>
        <v>SEA</v>
      </c>
      <c r="E169" s="51" t="str">
        <f>VLOOKUP(MYRANKS_H[[#This Row],[PLAYERID]],PLAYERIDMAP[],COLUMN(PLAYERIDMAP[POS]),FALSE)</f>
        <v>SS</v>
      </c>
      <c r="F169" s="51">
        <f>VLOOKUP(MYRANKS_H[[#This Row],[PLAYERID]],PLAYERIDMAP[],COLUMN(PLAYERIDMAP[IDFANGRAPHS]),FALSE)</f>
        <v>12775</v>
      </c>
      <c r="G169" s="52">
        <f>IFERROR(VLOOKUP(MYRANKS_H[[#This Row],[IDFANGRAPHS]],STEAMER_H[],COLUMN(STEAMER_H[PA]),FALSE),0)</f>
        <v>550</v>
      </c>
      <c r="H169" s="52">
        <f>IFERROR(VLOOKUP(MYRANKS_H[[#This Row],[IDFANGRAPHS]],STEAMER_H[],COLUMN(STEAMER_H[AB]),FALSE),0)</f>
        <v>495</v>
      </c>
      <c r="I169" s="52">
        <f>IFERROR(VLOOKUP(MYRANKS_H[[#This Row],[IDFANGRAPHS]],STEAMER_H[],COLUMN(STEAMER_H[H]),FALSE),0)</f>
        <v>125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4</v>
      </c>
      <c r="L169" s="52">
        <f>IFERROR(VLOOKUP(MYRANKS_H[[#This Row],[IDFANGRAPHS]],STEAMER_H[],COLUMN(STEAMER_H[HR]),FALSE),0)</f>
        <v>13</v>
      </c>
      <c r="M169" s="52">
        <f>IFERROR(VLOOKUP(MYRANKS_H[[#This Row],[IDFANGRAPHS]],STEAMER_H[],COLUMN(STEAMER_H[R]),FALSE),0)</f>
        <v>63</v>
      </c>
      <c r="N169" s="52">
        <f>IFERROR(VLOOKUP(MYRANKS_H[[#This Row],[IDFANGRAPHS]],STEAMER_H[],COLUMN(STEAMER_H[RBI]),FALSE),0)</f>
        <v>57</v>
      </c>
      <c r="O169" s="52">
        <f>IFERROR(VLOOKUP(MYRANKS_H[[#This Row],[IDFANGRAPHS]],STEAMER_H[],COLUMN(STEAMER_H[BB]),FALSE),0)</f>
        <v>43</v>
      </c>
      <c r="P169" s="52">
        <f>IFERROR(VLOOKUP(MYRANKS_H[[#This Row],[IDFANGRAPHS]],STEAMER_H[],COLUMN(STEAMER_H[HBP]),FALSE),0)</f>
        <v>3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9</v>
      </c>
      <c r="S169" s="54">
        <f>IFERROR(MYRANKS_H[[#This Row],[H]]/MYRANKS_H[[#This Row],[AB]],0)</f>
        <v>0.25252525252525254</v>
      </c>
      <c r="T169" s="54">
        <f>IFERROR((MYRANKS_H[[#This Row],[H]]+MYRANKS_H[[#This Row],[BB]]+MYRANKS_H[[#This Row],[HBP]])/(MYRANKS_H[[#This Row],[AB]]+MYRANKS_H[[#This Row],[BB]]+MYRANKS_H[[#This Row],[HBP]]),0)</f>
        <v>0.31608133086876156</v>
      </c>
      <c r="U169" s="54">
        <f>IFERROR((MYRANKS_H[[#This Row],[H]]+MYRANKS_H[[#This Row],[2B]]+2*MYRANKS_H[[#This Row],[3B]]+3*MYRANKS_H[[#This Row],[HR]])/MYRANKS_H[[#This Row],[AB]],0)</f>
        <v>0.39191919191919194</v>
      </c>
      <c r="V16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  <c r="W169" s="69">
        <f>VLOOKUP(MYRANKS_H[[#This Row],[POS]],REPLACEMENT_LEVEL[],2,FALSE)</f>
        <v>480</v>
      </c>
      <c r="X169" s="69">
        <f>MYRANKS_H[[#This Row],[PROJ PTS]]-MYRANKS_H[[#This Row],[REPL LEVEL]]</f>
        <v>9</v>
      </c>
    </row>
    <row r="170" spans="1:24" ht="15" customHeight="1" x14ac:dyDescent="0.25">
      <c r="A170" s="44" t="s">
        <v>18973</v>
      </c>
      <c r="B170" s="46" t="str">
        <f>VLOOKUP(MYRANKS_H[[#This Row],[PLAYERID]],PLAYERIDMAP[],COLUMN(PLAYERIDMAP[LASTNAME]),FALSE)</f>
        <v>Ramirez</v>
      </c>
      <c r="C170" s="51" t="str">
        <f>VLOOKUP(MYRANKS_H[[#This Row],[PLAYERID]],PLAYERIDMAP[],COLUMN(PLAYERIDMAP[FIRSTNAME]),FALSE)</f>
        <v>Aramis</v>
      </c>
      <c r="D170" s="51" t="str">
        <f>VLOOKUP(MYRANKS_H[[#This Row],[PLAYERID]],PLAYERIDMAP[],COLUMN(PLAYERIDMAP[TEAM]),FALSE)</f>
        <v>MIL</v>
      </c>
      <c r="E170" s="51" t="str">
        <f>VLOOKUP(MYRANKS_H[[#This Row],[PLAYERID]],PLAYERIDMAP[],COLUMN(PLAYERIDMAP[POS]),FALSE)</f>
        <v>3B</v>
      </c>
      <c r="F170" s="51">
        <f>VLOOKUP(MYRANKS_H[[#This Row],[PLAYERID]],PLAYERIDMAP[],COLUMN(PLAYERIDMAP[IDFANGRAPHS]),FALSE)</f>
        <v>1002</v>
      </c>
      <c r="G170" s="52">
        <f>IFERROR(VLOOKUP(MYRANKS_H[[#This Row],[IDFANGRAPHS]],STEAMER_H[],COLUMN(STEAMER_H[PA]),FALSE),0)</f>
        <v>527</v>
      </c>
      <c r="H170" s="52">
        <f>IFERROR(VLOOKUP(MYRANKS_H[[#This Row],[IDFANGRAPHS]],STEAMER_H[],COLUMN(STEAMER_H[AB]),FALSE),0)</f>
        <v>480</v>
      </c>
      <c r="I170" s="52">
        <f>IFERROR(VLOOKUP(MYRANKS_H[[#This Row],[IDFANGRAPHS]],STEAMER_H[],COLUMN(STEAMER_H[H]),FALSE),0)</f>
        <v>128</v>
      </c>
      <c r="J170" s="52">
        <f>IFERROR(VLOOKUP(MYRANKS_H[[#This Row],[IDFANGRAPHS]],STEAMER_H[],COLUMN(STEAMER_H[2B]),FALSE),0)</f>
        <v>26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17</v>
      </c>
      <c r="M170" s="52">
        <f>IFERROR(VLOOKUP(MYRANKS_H[[#This Row],[IDFANGRAPHS]],STEAMER_H[],COLUMN(STEAMER_H[R]),FALSE),0)</f>
        <v>58</v>
      </c>
      <c r="N170" s="52">
        <f>IFERROR(VLOOKUP(MYRANKS_H[[#This Row],[IDFANGRAPHS]],STEAMER_H[],COLUMN(STEAMER_H[RBI]),FALSE),0)</f>
        <v>67</v>
      </c>
      <c r="O170" s="52">
        <f>IFERROR(VLOOKUP(MYRANKS_H[[#This Row],[IDFANGRAPHS]],STEAMER_H[],COLUMN(STEAMER_H[BB]),FALSE),0)</f>
        <v>33</v>
      </c>
      <c r="P170" s="52">
        <f>IFERROR(VLOOKUP(MYRANKS_H[[#This Row],[IDFANGRAPHS]],STEAMER_H[],COLUMN(STEAMER_H[HBP]),FALSE),0)</f>
        <v>9</v>
      </c>
      <c r="Q170" s="52">
        <f>IFERROR(VLOOKUP(MYRANKS_H[[#This Row],[IDFANGRAPHS]],STEAMER_H[],COLUMN(STEAMER_H[SO]),FALSE),0)</f>
        <v>80</v>
      </c>
      <c r="R170" s="52">
        <f>IFERROR(VLOOKUP(MYRANKS_H[[#This Row],[IDFANGRAPHS]],STEAMER_H[],COLUMN(STEAMER_H[SB]),FALSE),0)</f>
        <v>2</v>
      </c>
      <c r="S170" s="54">
        <f>IFERROR(MYRANKS_H[[#This Row],[H]]/MYRANKS_H[[#This Row],[AB]],0)</f>
        <v>0.26666666666666666</v>
      </c>
      <c r="T170" s="54">
        <f>IFERROR((MYRANKS_H[[#This Row],[H]]+MYRANKS_H[[#This Row],[BB]]+MYRANKS_H[[#This Row],[HBP]])/(MYRANKS_H[[#This Row],[AB]]+MYRANKS_H[[#This Row],[BB]]+MYRANKS_H[[#This Row],[HBP]]),0)</f>
        <v>0.32567049808429116</v>
      </c>
      <c r="U170" s="54">
        <f>IFERROR((MYRANKS_H[[#This Row],[H]]+MYRANKS_H[[#This Row],[2B]]+2*MYRANKS_H[[#This Row],[3B]]+3*MYRANKS_H[[#This Row],[HR]])/MYRANKS_H[[#This Row],[AB]],0)</f>
        <v>0.43125000000000002</v>
      </c>
      <c r="V170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  <c r="W170" s="69">
        <f>VLOOKUP(MYRANKS_H[[#This Row],[POS]],REPLACEMENT_LEVEL[],2,FALSE)</f>
        <v>501</v>
      </c>
      <c r="X170" s="69">
        <f>MYRANKS_H[[#This Row],[PROJ PTS]]-MYRANKS_H[[#This Row],[REPL LEVEL]]</f>
        <v>0</v>
      </c>
    </row>
    <row r="171" spans="1:24" ht="15" customHeight="1" x14ac:dyDescent="0.25">
      <c r="A171" s="44" t="s">
        <v>19447</v>
      </c>
      <c r="B171" s="46" t="str">
        <f>VLOOKUP(MYRANKS_H[[#This Row],[PLAYERID]],PLAYERIDMAP[],COLUMN(PLAYERIDMAP[LASTNAME]),FALSE)</f>
        <v>Saunders</v>
      </c>
      <c r="C171" s="51" t="str">
        <f>VLOOKUP(MYRANKS_H[[#This Row],[PLAYERID]],PLAYERIDMAP[],COLUMN(PLAYERIDMAP[FIRSTNAME]),FALSE)</f>
        <v>Michael</v>
      </c>
      <c r="D171" s="51" t="str">
        <f>VLOOKUP(MYRANKS_H[[#This Row],[PLAYERID]],PLAYERIDMAP[],COLUMN(PLAYERIDMAP[TEAM]),FALSE)</f>
        <v>TOR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9981</v>
      </c>
      <c r="G171" s="52">
        <f>IFERROR(VLOOKUP(MYRANKS_H[[#This Row],[IDFANGRAPHS]],STEAMER_H[],COLUMN(STEAMER_H[PA]),FALSE),0)</f>
        <v>477</v>
      </c>
      <c r="H171" s="52">
        <f>IFERROR(VLOOKUP(MYRANKS_H[[#This Row],[IDFANGRAPHS]],STEAMER_H[],COLUMN(STEAMER_H[AB]),FALSE),0)</f>
        <v>419</v>
      </c>
      <c r="I171" s="52">
        <f>IFERROR(VLOOKUP(MYRANKS_H[[#This Row],[IDFANGRAPHS]],STEAMER_H[],COLUMN(STEAMER_H[H]),FALSE),0)</f>
        <v>104</v>
      </c>
      <c r="J171" s="52">
        <f>IFERROR(VLOOKUP(MYRANKS_H[[#This Row],[IDFANGRAPHS]],STEAMER_H[],COLUMN(STEAMER_H[2B]),FALSE),0)</f>
        <v>23</v>
      </c>
      <c r="K171" s="52">
        <f>IFERROR(VLOOKUP(MYRANKS_H[[#This Row],[IDFANGRAPHS]],STEAMER_H[],COLUMN(STEAMER_H[3B]),FALSE),0)</f>
        <v>4</v>
      </c>
      <c r="L171" s="52">
        <f>IFERROR(VLOOKUP(MYRANKS_H[[#This Row],[IDFANGRAPHS]],STEAMER_H[],COLUMN(STEAMER_H[HR]),FALSE),0)</f>
        <v>14</v>
      </c>
      <c r="M171" s="52">
        <f>IFERROR(VLOOKUP(MYRANKS_H[[#This Row],[IDFANGRAPHS]],STEAMER_H[],COLUMN(STEAMER_H[R]),FALSE),0)</f>
        <v>59</v>
      </c>
      <c r="N171" s="52">
        <f>IFERROR(VLOOKUP(MYRANKS_H[[#This Row],[IDFANGRAPHS]],STEAMER_H[],COLUMN(STEAMER_H[RBI]),FALSE),0)</f>
        <v>54</v>
      </c>
      <c r="O171" s="52">
        <f>IFERROR(VLOOKUP(MYRANKS_H[[#This Row],[IDFANGRAPHS]],STEAMER_H[],COLUMN(STEAMER_H[BB]),FALSE),0)</f>
        <v>50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110</v>
      </c>
      <c r="R171" s="52">
        <f>IFERROR(VLOOKUP(MYRANKS_H[[#This Row],[IDFANGRAPHS]],STEAMER_H[],COLUMN(STEAMER_H[SB]),FALSE),0)</f>
        <v>10</v>
      </c>
      <c r="S171" s="54">
        <f>IFERROR(MYRANKS_H[[#This Row],[H]]/MYRANKS_H[[#This Row],[AB]],0)</f>
        <v>0.24821002386634844</v>
      </c>
      <c r="T171" s="54">
        <f>IFERROR((MYRANKS_H[[#This Row],[H]]+MYRANKS_H[[#This Row],[BB]]+MYRANKS_H[[#This Row],[HBP]])/(MYRANKS_H[[#This Row],[AB]]+MYRANKS_H[[#This Row],[BB]]+MYRANKS_H[[#This Row],[HBP]]),0)</f>
        <v>0.33121019108280253</v>
      </c>
      <c r="U171" s="54">
        <f>IFERROR((MYRANKS_H[[#This Row],[H]]+MYRANKS_H[[#This Row],[2B]]+2*MYRANKS_H[[#This Row],[3B]]+3*MYRANKS_H[[#This Row],[HR]])/MYRANKS_H[[#This Row],[AB]],0)</f>
        <v>0.42243436754176611</v>
      </c>
      <c r="V171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  <c r="W171" s="69">
        <f>VLOOKUP(MYRANKS_H[[#This Row],[POS]],REPLACEMENT_LEVEL[],2,FALSE)</f>
        <v>496</v>
      </c>
      <c r="X171" s="69">
        <f>MYRANKS_H[[#This Row],[PROJ PTS]]-MYRANKS_H[[#This Row],[REPL LEVEL]]</f>
        <v>0</v>
      </c>
    </row>
    <row r="172" spans="1:24" ht="15" customHeight="1" x14ac:dyDescent="0.25">
      <c r="A172" s="44" t="s">
        <v>14827</v>
      </c>
      <c r="B172" s="46" t="str">
        <f>VLOOKUP(MYRANKS_H[[#This Row],[PLAYERID]],PLAYERIDMAP[],COLUMN(PLAYERIDMAP[LASTNAME]),FALSE)</f>
        <v>Baez</v>
      </c>
      <c r="C172" s="51" t="str">
        <f>VLOOKUP(MYRANKS_H[[#This Row],[PLAYERID]],PLAYERIDMAP[],COLUMN(PLAYERIDMAP[FIRSTNAME]),FALSE)</f>
        <v>Javier</v>
      </c>
      <c r="D172" s="51" t="str">
        <f>VLOOKUP(MYRANKS_H[[#This Row],[PLAYERID]],PLAYERIDMAP[],COLUMN(PLAYERIDMAP[TEAM]),FALSE)</f>
        <v>CHC</v>
      </c>
      <c r="E172" s="51" t="str">
        <f>VLOOKUP(MYRANKS_H[[#This Row],[PLAYERID]],PLAYERIDMAP[],COLUMN(PLAYERIDMAP[POS]),FALSE)</f>
        <v>SS</v>
      </c>
      <c r="F172" s="51">
        <f>VLOOKUP(MYRANKS_H[[#This Row],[PLAYERID]],PLAYERIDMAP[],COLUMN(PLAYERIDMAP[IDFANGRAPHS]),FALSE)</f>
        <v>12979</v>
      </c>
      <c r="G172" s="52">
        <f>IFERROR(VLOOKUP(MYRANKS_H[[#This Row],[IDFANGRAPHS]],STEAMER_H[],COLUMN(STEAMER_H[PA]),FALSE),0)</f>
        <v>517</v>
      </c>
      <c r="H172" s="52">
        <f>IFERROR(VLOOKUP(MYRANKS_H[[#This Row],[IDFANGRAPHS]],STEAMER_H[],COLUMN(STEAMER_H[AB]),FALSE),0)</f>
        <v>473</v>
      </c>
      <c r="I172" s="52">
        <f>IFERROR(VLOOKUP(MYRANKS_H[[#This Row],[IDFANGRAPHS]],STEAMER_H[],COLUMN(STEAMER_H[H]),FALSE),0)</f>
        <v>107</v>
      </c>
      <c r="J172" s="52">
        <f>IFERROR(VLOOKUP(MYRANKS_H[[#This Row],[IDFANGRAPHS]],STEAMER_H[],COLUMN(STEAMER_H[2B]),FALSE),0)</f>
        <v>21</v>
      </c>
      <c r="K172" s="52">
        <f>IFERROR(VLOOKUP(MYRANKS_H[[#This Row],[IDFANGRAPHS]],STEAMER_H[],COLUMN(STEAMER_H[3B]),FALSE),0)</f>
        <v>2</v>
      </c>
      <c r="L172" s="52">
        <f>IFERROR(VLOOKUP(MYRANKS_H[[#This Row],[IDFANGRAPHS]],STEAMER_H[],COLUMN(STEAMER_H[HR]),FALSE),0)</f>
        <v>23</v>
      </c>
      <c r="M172" s="52">
        <f>IFERROR(VLOOKUP(MYRANKS_H[[#This Row],[IDFANGRAPHS]],STEAMER_H[],COLUMN(STEAMER_H[R]),FALSE),0)</f>
        <v>64</v>
      </c>
      <c r="N172" s="52">
        <f>IFERROR(VLOOKUP(MYRANKS_H[[#This Row],[IDFANGRAPHS]],STEAMER_H[],COLUMN(STEAMER_H[RBI]),FALSE),0)</f>
        <v>58</v>
      </c>
      <c r="O172" s="52">
        <f>IFERROR(VLOOKUP(MYRANKS_H[[#This Row],[IDFANGRAPHS]],STEAMER_H[],COLUMN(STEAMER_H[BB]),FALSE),0)</f>
        <v>32</v>
      </c>
      <c r="P172" s="52">
        <f>IFERROR(VLOOKUP(MYRANKS_H[[#This Row],[IDFANGRAPHS]],STEAMER_H[],COLUMN(STEAMER_H[HBP]),FALSE),0)</f>
        <v>5</v>
      </c>
      <c r="Q172" s="52">
        <f>IFERROR(VLOOKUP(MYRANKS_H[[#This Row],[IDFANGRAPHS]],STEAMER_H[],COLUMN(STEAMER_H[SO]),FALSE),0)</f>
        <v>152</v>
      </c>
      <c r="R172" s="52">
        <f>IFERROR(VLOOKUP(MYRANKS_H[[#This Row],[IDFANGRAPHS]],STEAMER_H[],COLUMN(STEAMER_H[SB]),FALSE),0)</f>
        <v>14</v>
      </c>
      <c r="S172" s="54">
        <f>IFERROR(MYRANKS_H[[#This Row],[H]]/MYRANKS_H[[#This Row],[AB]],0)</f>
        <v>0.22621564482029599</v>
      </c>
      <c r="T172" s="54">
        <f>IFERROR((MYRANKS_H[[#This Row],[H]]+MYRANKS_H[[#This Row],[BB]]+MYRANKS_H[[#This Row],[HBP]])/(MYRANKS_H[[#This Row],[AB]]+MYRANKS_H[[#This Row],[BB]]+MYRANKS_H[[#This Row],[HBP]]),0)</f>
        <v>0.28235294117647058</v>
      </c>
      <c r="U172" s="54">
        <f>IFERROR((MYRANKS_H[[#This Row],[H]]+MYRANKS_H[[#This Row],[2B]]+2*MYRANKS_H[[#This Row],[3B]]+3*MYRANKS_H[[#This Row],[HR]])/MYRANKS_H[[#This Row],[AB]],0)</f>
        <v>0.42494714587737842</v>
      </c>
      <c r="V172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  <c r="W172" s="69">
        <f>VLOOKUP(MYRANKS_H[[#This Row],[POS]],REPLACEMENT_LEVEL[],2,FALSE)</f>
        <v>480</v>
      </c>
      <c r="X172" s="69">
        <f>MYRANKS_H[[#This Row],[PROJ PTS]]-MYRANKS_H[[#This Row],[REPL LEVEL]]</f>
        <v>0</v>
      </c>
    </row>
    <row r="173" spans="1:24" ht="15" customHeight="1" x14ac:dyDescent="0.25">
      <c r="A173" s="44" t="s">
        <v>14636</v>
      </c>
      <c r="B173" s="46" t="str">
        <f>VLOOKUP(MYRANKS_H[[#This Row],[PLAYERID]],PLAYERIDMAP[],COLUMN(PLAYERIDMAP[LASTNAME]),FALSE)</f>
        <v>Alcantara</v>
      </c>
      <c r="C173" s="51" t="str">
        <f>VLOOKUP(MYRANKS_H[[#This Row],[PLAYERID]],PLAYERIDMAP[],COLUMN(PLAYERIDMAP[FIRSTNAME]),FALSE)</f>
        <v>Arismendy</v>
      </c>
      <c r="D173" s="51" t="str">
        <f>VLOOKUP(MYRANKS_H[[#This Row],[PLAYERID]],PLAYERIDMAP[],COLUMN(PLAYERIDMAP[TEAM]),FALSE)</f>
        <v>CHC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10711</v>
      </c>
      <c r="G173" s="52">
        <f>IFERROR(VLOOKUP(MYRANKS_H[[#This Row],[IDFANGRAPHS]],STEAMER_H[],COLUMN(STEAMER_H[PA]),FALSE),0)</f>
        <v>524</v>
      </c>
      <c r="H173" s="52">
        <f>IFERROR(VLOOKUP(MYRANKS_H[[#This Row],[IDFANGRAPHS]],STEAMER_H[],COLUMN(STEAMER_H[AB]),FALSE),0)</f>
        <v>481</v>
      </c>
      <c r="I173" s="52">
        <f>IFERROR(VLOOKUP(MYRANKS_H[[#This Row],[IDFANGRAPHS]],STEAMER_H[],COLUMN(STEAMER_H[H]),FALSE),0)</f>
        <v>118</v>
      </c>
      <c r="J173" s="52">
        <f>IFERROR(VLOOKUP(MYRANKS_H[[#This Row],[IDFANGRAPHS]],STEAMER_H[],COLUMN(STEAMER_H[2B]),FALSE),0)</f>
        <v>22</v>
      </c>
      <c r="K173" s="52">
        <f>IFERROR(VLOOKUP(MYRANKS_H[[#This Row],[IDFANGRAPHS]],STEAMER_H[],COLUMN(STEAMER_H[3B]),FALSE),0)</f>
        <v>5</v>
      </c>
      <c r="L173" s="52">
        <f>IFERROR(VLOOKUP(MYRANKS_H[[#This Row],[IDFANGRAPHS]],STEAMER_H[],COLUMN(STEAMER_H[HR]),FALSE),0)</f>
        <v>13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52</v>
      </c>
      <c r="O173" s="52">
        <f>IFERROR(VLOOKUP(MYRANKS_H[[#This Row],[IDFANGRAPHS]],STEAMER_H[],COLUMN(STEAMER_H[BB]),FALSE),0)</f>
        <v>33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126</v>
      </c>
      <c r="R173" s="52">
        <f>IFERROR(VLOOKUP(MYRANKS_H[[#This Row],[IDFANGRAPHS]],STEAMER_H[],COLUMN(STEAMER_H[SB]),FALSE),0)</f>
        <v>19</v>
      </c>
      <c r="S173" s="54">
        <f>IFERROR(MYRANKS_H[[#This Row],[H]]/MYRANKS_H[[#This Row],[AB]],0)</f>
        <v>0.24532224532224534</v>
      </c>
      <c r="T173" s="54">
        <f>IFERROR((MYRANKS_H[[#This Row],[H]]+MYRANKS_H[[#This Row],[BB]]+MYRANKS_H[[#This Row],[HBP]])/(MYRANKS_H[[#This Row],[AB]]+MYRANKS_H[[#This Row],[BB]]+MYRANKS_H[[#This Row],[HBP]]),0)</f>
        <v>0.2978723404255319</v>
      </c>
      <c r="U173" s="54">
        <f>IFERROR((MYRANKS_H[[#This Row],[H]]+MYRANKS_H[[#This Row],[2B]]+2*MYRANKS_H[[#This Row],[3B]]+3*MYRANKS_H[[#This Row],[HR]])/MYRANKS_H[[#This Row],[AB]],0)</f>
        <v>0.39293139293139295</v>
      </c>
      <c r="V173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3" s="69">
        <f>VLOOKUP(MYRANKS_H[[#This Row],[POS]],REPLACEMENT_LEVEL[],2,FALSE)</f>
        <v>473</v>
      </c>
      <c r="X173" s="69">
        <f>MYRANKS_H[[#This Row],[PROJ PTS]]-MYRANKS_H[[#This Row],[REPL LEVEL]]</f>
        <v>0</v>
      </c>
    </row>
    <row r="174" spans="1:24" ht="15" customHeight="1" x14ac:dyDescent="0.25">
      <c r="A174" s="44" t="s">
        <v>20310</v>
      </c>
      <c r="B174" s="46" t="str">
        <f>VLOOKUP(MYRANKS_H[[#This Row],[PLAYERID]],PLAYERIDMAP[],COLUMN(PLAYERIDMAP[LASTNAME]),FALSE)</f>
        <v>Wong</v>
      </c>
      <c r="C174" s="51" t="str">
        <f>VLOOKUP(MYRANKS_H[[#This Row],[PLAYERID]],PLAYERIDMAP[],COLUMN(PLAYERIDMAP[FIRSTNAME]),FALSE)</f>
        <v>Kolten</v>
      </c>
      <c r="D174" s="51" t="str">
        <f>VLOOKUP(MYRANKS_H[[#This Row],[PLAYERID]],PLAYERIDMAP[],COLUMN(PLAYERIDMAP[TEAM]),FALSE)</f>
        <v>STL</v>
      </c>
      <c r="E174" s="51" t="str">
        <f>VLOOKUP(MYRANKS_H[[#This Row],[PLAYERID]],PLAYERIDMAP[],COLUMN(PLAYERIDMAP[POS]),FALSE)</f>
        <v>2B</v>
      </c>
      <c r="F174" s="51">
        <f>VLOOKUP(MYRANKS_H[[#This Row],[PLAYERID]],PLAYERIDMAP[],COLUMN(PLAYERIDMAP[IDFANGRAPHS]),FALSE)</f>
        <v>12532</v>
      </c>
      <c r="G174" s="52">
        <f>IFERROR(VLOOKUP(MYRANKS_H[[#This Row],[IDFANGRAPHS]],STEAMER_H[],COLUMN(STEAMER_H[PA]),FALSE),0)</f>
        <v>518</v>
      </c>
      <c r="H174" s="52">
        <f>IFERROR(VLOOKUP(MYRANKS_H[[#This Row],[IDFANGRAPHS]],STEAMER_H[],COLUMN(STEAMER_H[AB]),FALSE),0)</f>
        <v>476</v>
      </c>
      <c r="I174" s="52">
        <f>IFERROR(VLOOKUP(MYRANKS_H[[#This Row],[IDFANGRAPHS]],STEAMER_H[],COLUMN(STEAMER_H[H]),FALSE),0)</f>
        <v>125</v>
      </c>
      <c r="J174" s="52">
        <f>IFERROR(VLOOKUP(MYRANKS_H[[#This Row],[IDFANGRAPHS]],STEAMER_H[],COLUMN(STEAMER_H[2B]),FALSE),0)</f>
        <v>21</v>
      </c>
      <c r="K174" s="52">
        <f>IFERROR(VLOOKUP(MYRANKS_H[[#This Row],[IDFANGRAPHS]],STEAMER_H[],COLUMN(STEAMER_H[3B]),FALSE),0)</f>
        <v>3</v>
      </c>
      <c r="L174" s="52">
        <f>IFERROR(VLOOKUP(MYRANKS_H[[#This Row],[IDFANGRAPHS]],STEAMER_H[],COLUMN(STEAMER_H[HR]),FALSE),0)</f>
        <v>11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51</v>
      </c>
      <c r="O174" s="52">
        <f>IFERROR(VLOOKUP(MYRANKS_H[[#This Row],[IDFANGRAPHS]],STEAMER_H[],COLUMN(STEAMER_H[BB]),FALSE),0)</f>
        <v>31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70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0.26260504201680673</v>
      </c>
      <c r="T174" s="54">
        <f>IFERROR((MYRANKS_H[[#This Row],[H]]+MYRANKS_H[[#This Row],[BB]]+MYRANKS_H[[#This Row],[HBP]])/(MYRANKS_H[[#This Row],[AB]]+MYRANKS_H[[#This Row],[BB]]+MYRANKS_H[[#This Row],[HBP]]),0)</f>
        <v>0.3131115459882583</v>
      </c>
      <c r="U174" s="54">
        <f>IFERROR((MYRANKS_H[[#This Row],[H]]+MYRANKS_H[[#This Row],[2B]]+2*MYRANKS_H[[#This Row],[3B]]+3*MYRANKS_H[[#This Row],[HR]])/MYRANKS_H[[#This Row],[AB]],0)</f>
        <v>0.38865546218487396</v>
      </c>
      <c r="V1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4" s="69">
        <f>VLOOKUP(MYRANKS_H[[#This Row],[POS]],REPLACEMENT_LEVEL[],2,FALSE)</f>
        <v>473</v>
      </c>
      <c r="X174" s="69">
        <f>MYRANKS_H[[#This Row],[PROJ PTS]]-MYRANKS_H[[#This Row],[REPL LEVEL]]</f>
        <v>0</v>
      </c>
    </row>
    <row r="175" spans="1:24" ht="15" customHeight="1" x14ac:dyDescent="0.25">
      <c r="A175" s="44" t="s">
        <v>20028</v>
      </c>
      <c r="B175" s="46" t="str">
        <f>VLOOKUP(MYRANKS_H[[#This Row],[PLAYERID]],PLAYERIDMAP[],COLUMN(PLAYERIDMAP[LASTNAME]),FALSE)</f>
        <v>Vargas</v>
      </c>
      <c r="C175" s="51" t="str">
        <f>VLOOKUP(MYRANKS_H[[#This Row],[PLAYERID]],PLAYERIDMAP[],COLUMN(PLAYERIDMAP[FIRSTNAME]),FALSE)</f>
        <v>Kennys</v>
      </c>
      <c r="D175" s="51" t="str">
        <f>VLOOKUP(MYRANKS_H[[#This Row],[PLAYERID]],PLAYERIDMAP[],COLUMN(PLAYERIDMAP[TEAM]),FALSE)</f>
        <v>MIN</v>
      </c>
      <c r="E175" s="51" t="str">
        <f>VLOOKUP(MYRANKS_H[[#This Row],[PLAYERID]],PLAYERIDMAP[],COLUMN(PLAYERIDMAP[POS]),FALSE)</f>
        <v>1B</v>
      </c>
      <c r="F175" s="51">
        <f>VLOOKUP(MYRANKS_H[[#This Row],[PLAYERID]],PLAYERIDMAP[],COLUMN(PLAYERIDMAP[IDFANGRAPHS]),FALSE)</f>
        <v>12101</v>
      </c>
      <c r="G175" s="52">
        <f>IFERROR(VLOOKUP(MYRANKS_H[[#This Row],[IDFANGRAPHS]],STEAMER_H[],COLUMN(STEAMER_H[PA]),FALSE),0)</f>
        <v>492</v>
      </c>
      <c r="H175" s="52">
        <f>IFERROR(VLOOKUP(MYRANKS_H[[#This Row],[IDFANGRAPHS]],STEAMER_H[],COLUMN(STEAMER_H[AB]),FALSE),0)</f>
        <v>447</v>
      </c>
      <c r="I175" s="52">
        <f>IFERROR(VLOOKUP(MYRANKS_H[[#This Row],[IDFANGRAPHS]],STEAMER_H[],COLUMN(STEAMER_H[H]),FALSE),0)</f>
        <v>114</v>
      </c>
      <c r="J175" s="52">
        <f>IFERROR(VLOOKUP(MYRANKS_H[[#This Row],[IDFANGRAPHS]],STEAMER_H[],COLUMN(STEAMER_H[2B]),FALSE),0)</f>
        <v>22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18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65</v>
      </c>
      <c r="O175" s="52">
        <f>IFERROR(VLOOKUP(MYRANKS_H[[#This Row],[IDFANGRAPHS]],STEAMER_H[],COLUMN(STEAMER_H[BB]),FALSE),0)</f>
        <v>36</v>
      </c>
      <c r="P175" s="52">
        <f>IFERROR(VLOOKUP(MYRANKS_H[[#This Row],[IDFANGRAPHS]],STEAMER_H[],COLUMN(STEAMER_H[HBP]),FALSE),0)</f>
        <v>4</v>
      </c>
      <c r="Q175" s="52">
        <f>IFERROR(VLOOKUP(MYRANKS_H[[#This Row],[IDFANGRAPHS]],STEAMER_H[],COLUMN(STEAMER_H[SO]),FALSE),0)</f>
        <v>102</v>
      </c>
      <c r="R175" s="52">
        <f>IFERROR(VLOOKUP(MYRANKS_H[[#This Row],[IDFANGRAPHS]],STEAMER_H[],COLUMN(STEAMER_H[SB]),FALSE),0)</f>
        <v>1</v>
      </c>
      <c r="S175" s="54">
        <f>IFERROR(MYRANKS_H[[#This Row],[H]]/MYRANKS_H[[#This Row],[AB]],0)</f>
        <v>0.25503355704697989</v>
      </c>
      <c r="T175" s="54">
        <f>IFERROR((MYRANKS_H[[#This Row],[H]]+MYRANKS_H[[#This Row],[BB]]+MYRANKS_H[[#This Row],[HBP]])/(MYRANKS_H[[#This Row],[AB]]+MYRANKS_H[[#This Row],[BB]]+MYRANKS_H[[#This Row],[HBP]]),0)</f>
        <v>0.31622176591375772</v>
      </c>
      <c r="U175" s="54">
        <f>IFERROR((MYRANKS_H[[#This Row],[H]]+MYRANKS_H[[#This Row],[2B]]+2*MYRANKS_H[[#This Row],[3B]]+3*MYRANKS_H[[#This Row],[HR]])/MYRANKS_H[[#This Row],[AB]],0)</f>
        <v>0.42953020134228187</v>
      </c>
      <c r="V175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  <c r="W175" s="69">
        <f>VLOOKUP(MYRANKS_H[[#This Row],[POS]],REPLACEMENT_LEVEL[],2,FALSE)</f>
        <v>467</v>
      </c>
      <c r="X175" s="69">
        <f>MYRANKS_H[[#This Row],[PROJ PTS]]-MYRANKS_H[[#This Row],[REPL LEVEL]]</f>
        <v>0</v>
      </c>
    </row>
    <row r="176" spans="1:24" ht="15" customHeight="1" x14ac:dyDescent="0.25">
      <c r="A176" s="48" t="s">
        <v>19113</v>
      </c>
      <c r="B176" s="46" t="str">
        <f>VLOOKUP(MYRANKS_H[[#This Row],[PLAYERID]],PLAYERIDMAP[],COLUMN(PLAYERIDMAP[LASTNAME]),FALSE)</f>
        <v>Rivera</v>
      </c>
      <c r="C176" s="51" t="str">
        <f>VLOOKUP(MYRANKS_H[[#This Row],[PLAYERID]],PLAYERIDMAP[],COLUMN(PLAYERIDMAP[FIRSTNAME]),FALSE)</f>
        <v>Rene</v>
      </c>
      <c r="D176" s="51" t="str">
        <f>VLOOKUP(MYRANKS_H[[#This Row],[PLAYERID]],PLAYERIDMAP[],COLUMN(PLAYERIDMAP[TEAM]),FALSE)</f>
        <v>SD</v>
      </c>
      <c r="E176" s="51" t="str">
        <f>VLOOKUP(MYRANKS_H[[#This Row],[PLAYERID]],PLAYERIDMAP[],COLUMN(PLAYERIDMAP[POS]),FALSE)</f>
        <v>C</v>
      </c>
      <c r="F176" s="51">
        <f>VLOOKUP(MYRANKS_H[[#This Row],[PLAYERID]],PLAYERIDMAP[],COLUMN(PLAYERIDMAP[IDFANGRAPHS]),FALSE)</f>
        <v>3648</v>
      </c>
      <c r="G176" s="52">
        <f>IFERROR(VLOOKUP(MYRANKS_H[[#This Row],[IDFANGRAPHS]],STEAMER_H[],COLUMN(STEAMER_H[PA]),FALSE),0)</f>
        <v>402</v>
      </c>
      <c r="H176" s="52">
        <f>IFERROR(VLOOKUP(MYRANKS_H[[#This Row],[IDFANGRAPHS]],STEAMER_H[],COLUMN(STEAMER_H[AB]),FALSE),0)</f>
        <v>367</v>
      </c>
      <c r="I176" s="52">
        <f>IFERROR(VLOOKUP(MYRANKS_H[[#This Row],[IDFANGRAPHS]],STEAMER_H[],COLUMN(STEAMER_H[H]),FALSE),0)</f>
        <v>86</v>
      </c>
      <c r="J176" s="52">
        <f>IFERROR(VLOOKUP(MYRANKS_H[[#This Row],[IDFANGRAPHS]],STEAMER_H[],COLUMN(STEAMER_H[2B]),FALSE),0)</f>
        <v>17</v>
      </c>
      <c r="K176" s="52">
        <f>IFERROR(VLOOKUP(MYRANKS_H[[#This Row],[IDFANGRAPHS]],STEAMER_H[],COLUMN(STEAMER_H[3B]),FALSE),0)</f>
        <v>1</v>
      </c>
      <c r="L176" s="52">
        <f>IFERROR(VLOOKUP(MYRANKS_H[[#This Row],[IDFANGRAPHS]],STEAMER_H[],COLUMN(STEAMER_H[HR]),FALSE),0)</f>
        <v>9</v>
      </c>
      <c r="M176" s="52">
        <f>IFERROR(VLOOKUP(MYRANKS_H[[#This Row],[IDFANGRAPHS]],STEAMER_H[],COLUMN(STEAMER_H[R]),FALSE),0)</f>
        <v>39</v>
      </c>
      <c r="N176" s="52">
        <f>IFERROR(VLOOKUP(MYRANKS_H[[#This Row],[IDFANGRAPHS]],STEAMER_H[],COLUMN(STEAMER_H[RBI]),FALSE),0)</f>
        <v>41</v>
      </c>
      <c r="O176" s="52">
        <f>IFERROR(VLOOKUP(MYRANKS_H[[#This Row],[IDFANGRAPHS]],STEAMER_H[],COLUMN(STEAMER_H[BB]),FALSE),0)</f>
        <v>27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84</v>
      </c>
      <c r="R176" s="52">
        <f>IFERROR(VLOOKUP(MYRANKS_H[[#This Row],[IDFANGRAPHS]],STEAMER_H[],COLUMN(STEAMER_H[SB]),FALSE),0)</f>
        <v>1</v>
      </c>
      <c r="S176" s="54">
        <f>IFERROR(MYRANKS_H[[#This Row],[H]]/MYRANKS_H[[#This Row],[AB]],0)</f>
        <v>0.23433242506811988</v>
      </c>
      <c r="T176" s="54">
        <f>IFERROR((MYRANKS_H[[#This Row],[H]]+MYRANKS_H[[#This Row],[BB]]+MYRANKS_H[[#This Row],[HBP]])/(MYRANKS_H[[#This Row],[AB]]+MYRANKS_H[[#This Row],[BB]]+MYRANKS_H[[#This Row],[HBP]]),0)</f>
        <v>0.29219143576826195</v>
      </c>
      <c r="U176" s="54">
        <f>IFERROR((MYRANKS_H[[#This Row],[H]]+MYRANKS_H[[#This Row],[2B]]+2*MYRANKS_H[[#This Row],[3B]]+3*MYRANKS_H[[#This Row],[HR]])/MYRANKS_H[[#This Row],[AB]],0)</f>
        <v>0.35967302452316074</v>
      </c>
      <c r="V176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  <c r="W176" s="69">
        <f>VLOOKUP(MYRANKS_H[[#This Row],[POS]],REPLACEMENT_LEVEL[],2,FALSE)</f>
        <v>284</v>
      </c>
      <c r="X176" s="69">
        <f>MYRANKS_H[[#This Row],[PROJ PTS]]-MYRANKS_H[[#This Row],[REPL LEVEL]]</f>
        <v>0</v>
      </c>
    </row>
    <row r="177" spans="1:24" ht="15" customHeight="1" x14ac:dyDescent="0.25">
      <c r="A177" s="44" t="s">
        <v>17626</v>
      </c>
      <c r="B177" s="46" t="str">
        <f>VLOOKUP(MYRANKS_H[[#This Row],[PLAYERID]],PLAYERIDMAP[],COLUMN(PLAYERIDMAP[LASTNAME]),FALSE)</f>
        <v>LeMahieu</v>
      </c>
      <c r="C177" s="51" t="str">
        <f>VLOOKUP(MYRANKS_H[[#This Row],[PLAYERID]],PLAYERIDMAP[],COLUMN(PLAYERIDMAP[FIRSTNAME]),FALSE)</f>
        <v>DJ</v>
      </c>
      <c r="D177" s="51" t="str">
        <f>VLOOKUP(MYRANKS_H[[#This Row],[PLAYERID]],PLAYERIDMAP[],COLUMN(PLAYERIDMAP[TEAM]),FALSE)</f>
        <v>COL</v>
      </c>
      <c r="E177" s="51" t="str">
        <f>VLOOKUP(MYRANKS_H[[#This Row],[PLAYERID]],PLAYERIDMAP[],COLUMN(PLAYERIDMAP[POS]),FALSE)</f>
        <v>2B</v>
      </c>
      <c r="F177" s="51">
        <f>VLOOKUP(MYRANKS_H[[#This Row],[PLAYERID]],PLAYERIDMAP[],COLUMN(PLAYERIDMAP[IDFANGRAPHS]),FALSE)</f>
        <v>9874</v>
      </c>
      <c r="G177" s="52">
        <f>IFERROR(VLOOKUP(MYRANKS_H[[#This Row],[IDFANGRAPHS]],STEAMER_H[],COLUMN(STEAMER_H[PA]),FALSE),0)</f>
        <v>526</v>
      </c>
      <c r="H177" s="52">
        <f>IFERROR(VLOOKUP(MYRANKS_H[[#This Row],[IDFANGRAPHS]],STEAMER_H[],COLUMN(STEAMER_H[AB]),FALSE),0)</f>
        <v>486</v>
      </c>
      <c r="I177" s="52">
        <f>IFERROR(VLOOKUP(MYRANKS_H[[#This Row],[IDFANGRAPHS]],STEAMER_H[],COLUMN(STEAMER_H[H]),FALSE),0)</f>
        <v>138</v>
      </c>
      <c r="J177" s="52">
        <f>IFERROR(VLOOKUP(MYRANKS_H[[#This Row],[IDFANGRAPHS]],STEAMER_H[],COLUMN(STEAMER_H[2B]),FALSE),0)</f>
        <v>22</v>
      </c>
      <c r="K177" s="52">
        <f>IFERROR(VLOOKUP(MYRANKS_H[[#This Row],[IDFANGRAPHS]],STEAMER_H[],COLUMN(STEAMER_H[3B]),FALSE),0)</f>
        <v>5</v>
      </c>
      <c r="L177" s="52">
        <f>IFERROR(VLOOKUP(MYRANKS_H[[#This Row],[IDFANGRAPHS]],STEAMER_H[],COLUMN(STEAMER_H[HR]),FALSE),0)</f>
        <v>5</v>
      </c>
      <c r="M177" s="52">
        <f>IFERROR(VLOOKUP(MYRANKS_H[[#This Row],[IDFANGRAPHS]],STEAMER_H[],COLUMN(STEAMER_H[R]),FALSE),0)</f>
        <v>52</v>
      </c>
      <c r="N177" s="52">
        <f>IFERROR(VLOOKUP(MYRANKS_H[[#This Row],[IDFANGRAPHS]],STEAMER_H[],COLUMN(STEAMER_H[RBI]),FALSE),0)</f>
        <v>48</v>
      </c>
      <c r="O177" s="52">
        <f>IFERROR(VLOOKUP(MYRANKS_H[[#This Row],[IDFANGRAPHS]],STEAMER_H[],COLUMN(STEAMER_H[BB]),FALSE),0)</f>
        <v>30</v>
      </c>
      <c r="P177" s="52">
        <f>IFERROR(VLOOKUP(MYRANKS_H[[#This Row],[IDFANGRAPHS]],STEAMER_H[],COLUMN(STEAMER_H[HBP]),FALSE),0)</f>
        <v>3</v>
      </c>
      <c r="Q177" s="52">
        <f>IFERROR(VLOOKUP(MYRANKS_H[[#This Row],[IDFANGRAPHS]],STEAMER_H[],COLUMN(STEAMER_H[SO]),FALSE),0)</f>
        <v>85</v>
      </c>
      <c r="R177" s="52">
        <f>IFERROR(VLOOKUP(MYRANKS_H[[#This Row],[IDFANGRAPHS]],STEAMER_H[],COLUMN(STEAMER_H[SB]),FALSE),0)</f>
        <v>14</v>
      </c>
      <c r="S177" s="54">
        <f>IFERROR(MYRANKS_H[[#This Row],[H]]/MYRANKS_H[[#This Row],[AB]],0)</f>
        <v>0.2839506172839506</v>
      </c>
      <c r="T177" s="54">
        <f>IFERROR((MYRANKS_H[[#This Row],[H]]+MYRANKS_H[[#This Row],[BB]]+MYRANKS_H[[#This Row],[HBP]])/(MYRANKS_H[[#This Row],[AB]]+MYRANKS_H[[#This Row],[BB]]+MYRANKS_H[[#This Row],[HBP]]),0)</f>
        <v>0.32947976878612717</v>
      </c>
      <c r="U177" s="54">
        <f>IFERROR((MYRANKS_H[[#This Row],[H]]+MYRANKS_H[[#This Row],[2B]]+2*MYRANKS_H[[#This Row],[3B]]+3*MYRANKS_H[[#This Row],[HR]])/MYRANKS_H[[#This Row],[AB]],0)</f>
        <v>0.38065843621399176</v>
      </c>
      <c r="V1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  <c r="W177" s="69">
        <f>VLOOKUP(MYRANKS_H[[#This Row],[POS]],REPLACEMENT_LEVEL[],2,FALSE)</f>
        <v>473</v>
      </c>
      <c r="X177" s="69">
        <f>MYRANKS_H[[#This Row],[PROJ PTS]]-MYRANKS_H[[#This Row],[REPL LEVEL]]</f>
        <v>-1</v>
      </c>
    </row>
    <row r="178" spans="1:24" ht="15" customHeight="1" x14ac:dyDescent="0.25">
      <c r="A178" s="44" t="s">
        <v>16645</v>
      </c>
      <c r="B178" s="46" t="str">
        <f>VLOOKUP(MYRANKS_H[[#This Row],[PLAYERID]],PLAYERIDMAP[],COLUMN(PLAYERIDMAP[LASTNAME]),FALSE)</f>
        <v>Granderson</v>
      </c>
      <c r="C178" s="51" t="str">
        <f>VLOOKUP(MYRANKS_H[[#This Row],[PLAYERID]],PLAYERIDMAP[],COLUMN(PLAYERIDMAP[FIRSTNAME]),FALSE)</f>
        <v>Curtis</v>
      </c>
      <c r="D178" s="51" t="str">
        <f>VLOOKUP(MYRANKS_H[[#This Row],[PLAYERID]],PLAYERIDMAP[],COLUMN(PLAYERIDMAP[TEAM]),FALSE)</f>
        <v>NYM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4747</v>
      </c>
      <c r="G178" s="52">
        <f>IFERROR(VLOOKUP(MYRANKS_H[[#This Row],[IDFANGRAPHS]],STEAMER_H[],COLUMN(STEAMER_H[PA]),FALSE),0)</f>
        <v>536</v>
      </c>
      <c r="H178" s="52">
        <f>IFERROR(VLOOKUP(MYRANKS_H[[#This Row],[IDFANGRAPHS]],STEAMER_H[],COLUMN(STEAMER_H[AB]),FALSE),0)</f>
        <v>465</v>
      </c>
      <c r="I178" s="52">
        <f>IFERROR(VLOOKUP(MYRANKS_H[[#This Row],[IDFANGRAPHS]],STEAMER_H[],COLUMN(STEAMER_H[H]),FALSE),0)</f>
        <v>104</v>
      </c>
      <c r="J178" s="52">
        <f>IFERROR(VLOOKUP(MYRANKS_H[[#This Row],[IDFANGRAPHS]],STEAMER_H[],COLUMN(STEAMER_H[2B]),FALSE),0)</f>
        <v>20</v>
      </c>
      <c r="K178" s="52">
        <f>IFERROR(VLOOKUP(MYRANKS_H[[#This Row],[IDFANGRAPHS]],STEAMER_H[],COLUMN(STEAMER_H[3B]),FALSE),0)</f>
        <v>2</v>
      </c>
      <c r="L178" s="52">
        <f>IFERROR(VLOOKUP(MYRANKS_H[[#This Row],[IDFANGRAPHS]],STEAMER_H[],COLUMN(STEAMER_H[HR]),FALSE),0)</f>
        <v>19</v>
      </c>
      <c r="M178" s="52">
        <f>IFERROR(VLOOKUP(MYRANKS_H[[#This Row],[IDFANGRAPHS]],STEAMER_H[],COLUMN(STEAMER_H[R]),FALSE),0)</f>
        <v>62</v>
      </c>
      <c r="N178" s="52">
        <f>IFERROR(VLOOKUP(MYRANKS_H[[#This Row],[IDFANGRAPHS]],STEAMER_H[],COLUMN(STEAMER_H[RBI]),FALSE),0)</f>
        <v>56</v>
      </c>
      <c r="O178" s="52">
        <f>IFERROR(VLOOKUP(MYRANKS_H[[#This Row],[IDFANGRAPHS]],STEAMER_H[],COLUMN(STEAMER_H[BB]),FALSE),0)</f>
        <v>60</v>
      </c>
      <c r="P178" s="52">
        <f>IFERROR(VLOOKUP(MYRANKS_H[[#This Row],[IDFANGRAPHS]],STEAMER_H[],COLUMN(STEAMER_H[HBP]),FALSE),0)</f>
        <v>4</v>
      </c>
      <c r="Q178" s="52">
        <f>IFERROR(VLOOKUP(MYRANKS_H[[#This Row],[IDFANGRAPHS]],STEAMER_H[],COLUMN(STEAMER_H[SO]),FALSE),0)</f>
        <v>129</v>
      </c>
      <c r="R178" s="52">
        <f>IFERROR(VLOOKUP(MYRANKS_H[[#This Row],[IDFANGRAPHS]],STEAMER_H[],COLUMN(STEAMER_H[SB]),FALSE),0)</f>
        <v>6</v>
      </c>
      <c r="S178" s="54">
        <f>IFERROR(MYRANKS_H[[#This Row],[H]]/MYRANKS_H[[#This Row],[AB]],0)</f>
        <v>0.22365591397849463</v>
      </c>
      <c r="T178" s="54">
        <f>IFERROR((MYRANKS_H[[#This Row],[H]]+MYRANKS_H[[#This Row],[BB]]+MYRANKS_H[[#This Row],[HBP]])/(MYRANKS_H[[#This Row],[AB]]+MYRANKS_H[[#This Row],[BB]]+MYRANKS_H[[#This Row],[HBP]]),0)</f>
        <v>0.31758034026465026</v>
      </c>
      <c r="U178" s="54">
        <f>IFERROR((MYRANKS_H[[#This Row],[H]]+MYRANKS_H[[#This Row],[2B]]+2*MYRANKS_H[[#This Row],[3B]]+3*MYRANKS_H[[#This Row],[HR]])/MYRANKS_H[[#This Row],[AB]],0)</f>
        <v>0.39784946236559138</v>
      </c>
      <c r="V1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78" s="69">
        <f>VLOOKUP(MYRANKS_H[[#This Row],[POS]],REPLACEMENT_LEVEL[],2,FALSE)</f>
        <v>496</v>
      </c>
      <c r="X178" s="69">
        <f>MYRANKS_H[[#This Row],[PROJ PTS]]-MYRANKS_H[[#This Row],[REPL LEVEL]]</f>
        <v>-2</v>
      </c>
    </row>
    <row r="179" spans="1:24" ht="15" customHeight="1" x14ac:dyDescent="0.25">
      <c r="A179" s="44" t="s">
        <v>15472</v>
      </c>
      <c r="B179" s="46" t="str">
        <f>VLOOKUP(MYRANKS_H[[#This Row],[PLAYERID]],PLAYERIDMAP[],COLUMN(PLAYERIDMAP[LASTNAME]),FALSE)</f>
        <v>Castellanos</v>
      </c>
      <c r="C179" s="51" t="str">
        <f>VLOOKUP(MYRANKS_H[[#This Row],[PLAYERID]],PLAYERIDMAP[],COLUMN(PLAYERIDMAP[FIRSTNAME]),FALSE)</f>
        <v>Nick</v>
      </c>
      <c r="D179" s="51" t="str">
        <f>VLOOKUP(MYRANKS_H[[#This Row],[PLAYERID]],PLAYERIDMAP[],COLUMN(PLAYERIDMAP[TEAM]),FALSE)</f>
        <v>DET</v>
      </c>
      <c r="E179" s="51" t="str">
        <f>VLOOKUP(MYRANKS_H[[#This Row],[PLAYERID]],PLAYERIDMAP[],COLUMN(PLAYERIDMAP[POS]),FALSE)</f>
        <v>3B</v>
      </c>
      <c r="F179" s="51">
        <f>VLOOKUP(MYRANKS_H[[#This Row],[PLAYERID]],PLAYERIDMAP[],COLUMN(PLAYERIDMAP[IDFANGRAPHS]),FALSE)</f>
        <v>11737</v>
      </c>
      <c r="G179" s="52">
        <f>IFERROR(VLOOKUP(MYRANKS_H[[#This Row],[IDFANGRAPHS]],STEAMER_H[],COLUMN(STEAMER_H[PA]),FALSE),0)</f>
        <v>531</v>
      </c>
      <c r="H179" s="52">
        <f>IFERROR(VLOOKUP(MYRANKS_H[[#This Row],[IDFANGRAPHS]],STEAMER_H[],COLUMN(STEAMER_H[AB]),FALSE),0)</f>
        <v>487</v>
      </c>
      <c r="I179" s="52">
        <f>IFERROR(VLOOKUP(MYRANKS_H[[#This Row],[IDFANGRAPHS]],STEAMER_H[],COLUMN(STEAMER_H[H]),FALSE),0)</f>
        <v>131</v>
      </c>
      <c r="J179" s="52">
        <f>IFERROR(VLOOKUP(MYRANKS_H[[#This Row],[IDFANGRAPHS]],STEAMER_H[],COLUMN(STEAMER_H[2B]),FALSE),0)</f>
        <v>27</v>
      </c>
      <c r="K179" s="52">
        <f>IFERROR(VLOOKUP(MYRANKS_H[[#This Row],[IDFANGRAPHS]],STEAMER_H[],COLUMN(STEAMER_H[3B]),FALSE),0)</f>
        <v>3</v>
      </c>
      <c r="L179" s="52">
        <f>IFERROR(VLOOKUP(MYRANKS_H[[#This Row],[IDFANGRAPHS]],STEAMER_H[],COLUMN(STEAMER_H[HR]),FALSE),0)</f>
        <v>13</v>
      </c>
      <c r="M179" s="52">
        <f>IFERROR(VLOOKUP(MYRANKS_H[[#This Row],[IDFANGRAPHS]],STEAMER_H[],COLUMN(STEAMER_H[R]),FALSE),0)</f>
        <v>57</v>
      </c>
      <c r="N179" s="52">
        <f>IFERROR(VLOOKUP(MYRANKS_H[[#This Row],[IDFANGRAPHS]],STEAMER_H[],COLUMN(STEAMER_H[RBI]),FALSE),0)</f>
        <v>60</v>
      </c>
      <c r="O179" s="52">
        <f>IFERROR(VLOOKUP(MYRANKS_H[[#This Row],[IDFANGRAPHS]],STEAMER_H[],COLUMN(STEAMER_H[BB]),FALSE),0)</f>
        <v>35</v>
      </c>
      <c r="P179" s="52">
        <f>IFERROR(VLOOKUP(MYRANKS_H[[#This Row],[IDFANGRAPHS]],STEAMER_H[],COLUMN(STEAMER_H[HBP]),FALSE),0)</f>
        <v>3</v>
      </c>
      <c r="Q179" s="52">
        <f>IFERROR(VLOOKUP(MYRANKS_H[[#This Row],[IDFANGRAPHS]],STEAMER_H[],COLUMN(STEAMER_H[SO]),FALSE),0)</f>
        <v>105</v>
      </c>
      <c r="R179" s="52">
        <f>IFERROR(VLOOKUP(MYRANKS_H[[#This Row],[IDFANGRAPHS]],STEAMER_H[],COLUMN(STEAMER_H[SB]),FALSE),0)</f>
        <v>4</v>
      </c>
      <c r="S179" s="54">
        <f>IFERROR(MYRANKS_H[[#This Row],[H]]/MYRANKS_H[[#This Row],[AB]],0)</f>
        <v>0.26899383983572894</v>
      </c>
      <c r="T179" s="54">
        <f>IFERROR((MYRANKS_H[[#This Row],[H]]+MYRANKS_H[[#This Row],[BB]]+MYRANKS_H[[#This Row],[HBP]])/(MYRANKS_H[[#This Row],[AB]]+MYRANKS_H[[#This Row],[BB]]+MYRANKS_H[[#This Row],[HBP]]),0)</f>
        <v>0.32190476190476192</v>
      </c>
      <c r="U179" s="54">
        <f>IFERROR((MYRANKS_H[[#This Row],[H]]+MYRANKS_H[[#This Row],[2B]]+2*MYRANKS_H[[#This Row],[3B]]+3*MYRANKS_H[[#This Row],[HR]])/MYRANKS_H[[#This Row],[AB]],0)</f>
        <v>0.41683778234086244</v>
      </c>
      <c r="V1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  <c r="W179" s="69">
        <f>VLOOKUP(MYRANKS_H[[#This Row],[POS]],REPLACEMENT_LEVEL[],2,FALSE)</f>
        <v>501</v>
      </c>
      <c r="X179" s="69">
        <f>MYRANKS_H[[#This Row],[PROJ PTS]]-MYRANKS_H[[#This Row],[REPL LEVEL]]</f>
        <v>-3</v>
      </c>
    </row>
    <row r="180" spans="1:24" ht="15" customHeight="1" x14ac:dyDescent="0.25">
      <c r="A180" s="44" t="s">
        <v>15325</v>
      </c>
      <c r="B180" s="46" t="str">
        <f>VLOOKUP(MYRANKS_H[[#This Row],[PLAYERID]],PLAYERIDMAP[],COLUMN(PLAYERIDMAP[LASTNAME]),FALSE)</f>
        <v>Cain</v>
      </c>
      <c r="C180" s="51" t="str">
        <f>VLOOKUP(MYRANKS_H[[#This Row],[PLAYERID]],PLAYERIDMAP[],COLUMN(PLAYERIDMAP[FIRSTNAME]),FALSE)</f>
        <v>Lorenzo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9077</v>
      </c>
      <c r="G180" s="52">
        <f>IFERROR(VLOOKUP(MYRANKS_H[[#This Row],[IDFANGRAPHS]],STEAMER_H[],COLUMN(STEAMER_H[PA]),FALSE),0)</f>
        <v>550</v>
      </c>
      <c r="H180" s="52">
        <f>IFERROR(VLOOKUP(MYRANKS_H[[#This Row],[IDFANGRAPHS]],STEAMER_H[],COLUMN(STEAMER_H[AB]),FALSE),0)</f>
        <v>505</v>
      </c>
      <c r="I180" s="52">
        <f>IFERROR(VLOOKUP(MYRANKS_H[[#This Row],[IDFANGRAPHS]],STEAMER_H[],COLUMN(STEAMER_H[H]),FALSE),0)</f>
        <v>136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3</v>
      </c>
      <c r="L180" s="52">
        <f>IFERROR(VLOOKUP(MYRANKS_H[[#This Row],[IDFANGRAPHS]],STEAMER_H[],COLUMN(STEAMER_H[HR]),FALSE),0)</f>
        <v>7</v>
      </c>
      <c r="M180" s="52">
        <f>IFERROR(VLOOKUP(MYRANKS_H[[#This Row],[IDFANGRAPHS]],STEAMER_H[],COLUMN(STEAMER_H[R]),FALSE),0)</f>
        <v>57</v>
      </c>
      <c r="N180" s="52">
        <f>IFERROR(VLOOKUP(MYRANKS_H[[#This Row],[IDFANGRAPHS]],STEAMER_H[],COLUMN(STEAMER_H[RBI]),FALSE),0)</f>
        <v>52</v>
      </c>
      <c r="O180" s="52">
        <f>IFERROR(VLOOKUP(MYRANKS_H[[#This Row],[IDFANGRAPHS]],STEAMER_H[],COLUMN(STEAMER_H[BB]),FALSE),0)</f>
        <v>33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116</v>
      </c>
      <c r="R180" s="52">
        <f>IFERROR(VLOOKUP(MYRANKS_H[[#This Row],[IDFANGRAPHS]],STEAMER_H[],COLUMN(STEAMER_H[SB]),FALSE),0)</f>
        <v>20</v>
      </c>
      <c r="S180" s="54">
        <f>IFERROR(MYRANKS_H[[#This Row],[H]]/MYRANKS_H[[#This Row],[AB]],0)</f>
        <v>0.26930693069306932</v>
      </c>
      <c r="T180" s="54">
        <f>IFERROR((MYRANKS_H[[#This Row],[H]]+MYRANKS_H[[#This Row],[BB]]+MYRANKS_H[[#This Row],[HBP]])/(MYRANKS_H[[#This Row],[AB]]+MYRANKS_H[[#This Row],[BB]]+MYRANKS_H[[#This Row],[HBP]]),0)</f>
        <v>0.32044198895027626</v>
      </c>
      <c r="U180" s="54">
        <f>IFERROR((MYRANKS_H[[#This Row],[H]]+MYRANKS_H[[#This Row],[2B]]+2*MYRANKS_H[[#This Row],[3B]]+3*MYRANKS_H[[#This Row],[HR]])/MYRANKS_H[[#This Row],[AB]],0)</f>
        <v>0.37623762376237624</v>
      </c>
      <c r="V1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  <c r="W180" s="69">
        <f>VLOOKUP(MYRANKS_H[[#This Row],[POS]],REPLACEMENT_LEVEL[],2,FALSE)</f>
        <v>496</v>
      </c>
      <c r="X180" s="69">
        <f>MYRANKS_H[[#This Row],[PROJ PTS]]-MYRANKS_H[[#This Row],[REPL LEVEL]]</f>
        <v>-3</v>
      </c>
    </row>
    <row r="181" spans="1:24" ht="15" customHeight="1" x14ac:dyDescent="0.25">
      <c r="A181" s="44" t="s">
        <v>15138</v>
      </c>
      <c r="B181" s="46" t="str">
        <f>VLOOKUP(MYRANKS_H[[#This Row],[PLAYERID]],PLAYERIDMAP[],COLUMN(PLAYERIDMAP[LASTNAME]),FALSE)</f>
        <v>Bourn</v>
      </c>
      <c r="C181" s="51" t="str">
        <f>VLOOKUP(MYRANKS_H[[#This Row],[PLAYERID]],PLAYERIDMAP[],COLUMN(PLAYERIDMAP[FIRSTNAME]),FALSE)</f>
        <v>Michael</v>
      </c>
      <c r="D181" s="51" t="str">
        <f>VLOOKUP(MYRANKS_H[[#This Row],[PLAYERID]],PLAYERIDMAP[],COLUMN(PLAYERIDMAP[TEAM]),FALSE)</f>
        <v>CLE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6387</v>
      </c>
      <c r="G181" s="52">
        <f>IFERROR(VLOOKUP(MYRANKS_H[[#This Row],[IDFANGRAPHS]],STEAMER_H[],COLUMN(STEAMER_H[PA]),FALSE),0)</f>
        <v>602</v>
      </c>
      <c r="H181" s="52">
        <f>IFERROR(VLOOKUP(MYRANKS_H[[#This Row],[IDFANGRAPHS]],STEAMER_H[],COLUMN(STEAMER_H[AB]),FALSE),0)</f>
        <v>543</v>
      </c>
      <c r="I181" s="52">
        <f>IFERROR(VLOOKUP(MYRANKS_H[[#This Row],[IDFANGRAPHS]],STEAMER_H[],COLUMN(STEAMER_H[H]),FALSE),0)</f>
        <v>138</v>
      </c>
      <c r="J181" s="52">
        <f>IFERROR(VLOOKUP(MYRANKS_H[[#This Row],[IDFANGRAPHS]],STEAMER_H[],COLUMN(STEAMER_H[2B]),FALSE),0)</f>
        <v>23</v>
      </c>
      <c r="K181" s="52">
        <f>IFERROR(VLOOKUP(MYRANKS_H[[#This Row],[IDFANGRAPHS]],STEAMER_H[],COLUMN(STEAMER_H[3B]),FALSE),0)</f>
        <v>7</v>
      </c>
      <c r="L181" s="52">
        <f>IFERROR(VLOOKUP(MYRANKS_H[[#This Row],[IDFANGRAPHS]],STEAMER_H[],COLUMN(STEAMER_H[HR]),FALSE),0)</f>
        <v>5</v>
      </c>
      <c r="M181" s="52">
        <f>IFERROR(VLOOKUP(MYRANKS_H[[#This Row],[IDFANGRAPHS]],STEAMER_H[],COLUMN(STEAMER_H[R]),FALSE),0)</f>
        <v>70</v>
      </c>
      <c r="N181" s="52">
        <f>IFERROR(VLOOKUP(MYRANKS_H[[#This Row],[IDFANGRAPHS]],STEAMER_H[],COLUMN(STEAMER_H[RBI]),FALSE),0)</f>
        <v>43</v>
      </c>
      <c r="O181" s="52">
        <f>IFERROR(VLOOKUP(MYRANKS_H[[#This Row],[IDFANGRAPHS]],STEAMER_H[],COLUMN(STEAMER_H[BB]),FALSE),0)</f>
        <v>46</v>
      </c>
      <c r="P181" s="52">
        <f>IFERROR(VLOOKUP(MYRANKS_H[[#This Row],[IDFANGRAPHS]],STEAMER_H[],COLUMN(STEAMER_H[HBP]),FALSE),0)</f>
        <v>4</v>
      </c>
      <c r="Q181" s="52">
        <f>IFERROR(VLOOKUP(MYRANKS_H[[#This Row],[IDFANGRAPHS]],STEAMER_H[],COLUMN(STEAMER_H[SO]),FALSE),0)</f>
        <v>139</v>
      </c>
      <c r="R181" s="52">
        <f>IFERROR(VLOOKUP(MYRANKS_H[[#This Row],[IDFANGRAPHS]],STEAMER_H[],COLUMN(STEAMER_H[SB]),FALSE),0)</f>
        <v>19</v>
      </c>
      <c r="S181" s="54">
        <f>IFERROR(MYRANKS_H[[#This Row],[H]]/MYRANKS_H[[#This Row],[AB]],0)</f>
        <v>0.2541436464088398</v>
      </c>
      <c r="T181" s="54">
        <f>IFERROR((MYRANKS_H[[#This Row],[H]]+MYRANKS_H[[#This Row],[BB]]+MYRANKS_H[[#This Row],[HBP]])/(MYRANKS_H[[#This Row],[AB]]+MYRANKS_H[[#This Row],[BB]]+MYRANKS_H[[#This Row],[HBP]]),0)</f>
        <v>0.31703204047217537</v>
      </c>
      <c r="U181" s="54">
        <f>IFERROR((MYRANKS_H[[#This Row],[H]]+MYRANKS_H[[#This Row],[2B]]+2*MYRANKS_H[[#This Row],[3B]]+3*MYRANKS_H[[#This Row],[HR]])/MYRANKS_H[[#This Row],[AB]],0)</f>
        <v>0.34990791896869244</v>
      </c>
      <c r="V1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1" s="69">
        <f>VLOOKUP(MYRANKS_H[[#This Row],[POS]],REPLACEMENT_LEVEL[],2,FALSE)</f>
        <v>496</v>
      </c>
      <c r="X181" s="69">
        <f>MYRANKS_H[[#This Row],[PROJ PTS]]-MYRANKS_H[[#This Row],[REPL LEVEL]]</f>
        <v>-5</v>
      </c>
    </row>
    <row r="182" spans="1:24" ht="15" customHeight="1" x14ac:dyDescent="0.25">
      <c r="A182" s="44" t="s">
        <v>15757</v>
      </c>
      <c r="B182" s="46" t="str">
        <f>VLOOKUP(MYRANKS_H[[#This Row],[PLAYERID]],PLAYERIDMAP[],COLUMN(PLAYERIDMAP[LASTNAME]),FALSE)</f>
        <v>Crawford</v>
      </c>
      <c r="C182" s="51" t="str">
        <f>VLOOKUP(MYRANKS_H[[#This Row],[PLAYERID]],PLAYERIDMAP[],COLUMN(PLAYERIDMAP[FIRSTNAME]),FALSE)</f>
        <v>Carl</v>
      </c>
      <c r="D182" s="51" t="str">
        <f>VLOOKUP(MYRANKS_H[[#This Row],[PLAYERID]],PLAYERIDMAP[],COLUMN(PLAYERIDMAP[TEAM]),FALSE)</f>
        <v>LAD</v>
      </c>
      <c r="E182" s="51" t="str">
        <f>VLOOKUP(MYRANKS_H[[#This Row],[PLAYERID]],PLAYERIDMAP[],COLUMN(PLAYERIDMAP[POS]),FALSE)</f>
        <v>OF</v>
      </c>
      <c r="F182" s="51">
        <f>VLOOKUP(MYRANKS_H[[#This Row],[PLAYERID]],PLAYERIDMAP[],COLUMN(PLAYERIDMAP[IDFANGRAPHS]),FALSE)</f>
        <v>1201</v>
      </c>
      <c r="G182" s="52">
        <f>IFERROR(VLOOKUP(MYRANKS_H[[#This Row],[IDFANGRAPHS]],STEAMER_H[],COLUMN(STEAMER_H[PA]),FALSE),0)</f>
        <v>497</v>
      </c>
      <c r="H182" s="52">
        <f>IFERROR(VLOOKUP(MYRANKS_H[[#This Row],[IDFANGRAPHS]],STEAMER_H[],COLUMN(STEAMER_H[AB]),FALSE),0)</f>
        <v>460</v>
      </c>
      <c r="I182" s="52">
        <f>IFERROR(VLOOKUP(MYRANKS_H[[#This Row],[IDFANGRAPHS]],STEAMER_H[],COLUMN(STEAMER_H[H]),FALSE),0)</f>
        <v>126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3</v>
      </c>
      <c r="L182" s="52">
        <f>IFERROR(VLOOKUP(MYRANKS_H[[#This Row],[IDFANGRAPHS]],STEAMER_H[],COLUMN(STEAMER_H[HR]),FALSE),0)</f>
        <v>11</v>
      </c>
      <c r="M182" s="52">
        <f>IFERROR(VLOOKUP(MYRANKS_H[[#This Row],[IDFANGRAPHS]],STEAMER_H[],COLUMN(STEAMER_H[R]),FALSE),0)</f>
        <v>55</v>
      </c>
      <c r="N182" s="52">
        <f>IFERROR(VLOOKUP(MYRANKS_H[[#This Row],[IDFANGRAPHS]],STEAMER_H[],COLUMN(STEAMER_H[RBI]),FALSE),0)</f>
        <v>52</v>
      </c>
      <c r="O182" s="52">
        <f>IFERROR(VLOOKUP(MYRANKS_H[[#This Row],[IDFANGRAPHS]],STEAMER_H[],COLUMN(STEAMER_H[BB]),FALSE),0)</f>
        <v>26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77</v>
      </c>
      <c r="R182" s="52">
        <f>IFERROR(VLOOKUP(MYRANKS_H[[#This Row],[IDFANGRAPHS]],STEAMER_H[],COLUMN(STEAMER_H[SB]),FALSE),0)</f>
        <v>19</v>
      </c>
      <c r="S182" s="54">
        <f>IFERROR(MYRANKS_H[[#This Row],[H]]/MYRANKS_H[[#This Row],[AB]],0)</f>
        <v>0.27391304347826084</v>
      </c>
      <c r="T182" s="54">
        <f>IFERROR((MYRANKS_H[[#This Row],[H]]+MYRANKS_H[[#This Row],[BB]]+MYRANKS_H[[#This Row],[HBP]])/(MYRANKS_H[[#This Row],[AB]]+MYRANKS_H[[#This Row],[BB]]+MYRANKS_H[[#This Row],[HBP]]),0)</f>
        <v>0.31975560081466398</v>
      </c>
      <c r="U182" s="54">
        <f>IFERROR((MYRANKS_H[[#This Row],[H]]+MYRANKS_H[[#This Row],[2B]]+2*MYRANKS_H[[#This Row],[3B]]+3*MYRANKS_H[[#This Row],[HR]])/MYRANKS_H[[#This Row],[AB]],0)</f>
        <v>0.41086956521739132</v>
      </c>
      <c r="V1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2" s="69">
        <f>VLOOKUP(MYRANKS_H[[#This Row],[POS]],REPLACEMENT_LEVEL[],2,FALSE)</f>
        <v>496</v>
      </c>
      <c r="X182" s="69">
        <f>MYRANKS_H[[#This Row],[PROJ PTS]]-MYRANKS_H[[#This Row],[REPL LEVEL]]</f>
        <v>-5</v>
      </c>
    </row>
    <row r="183" spans="1:24" x14ac:dyDescent="0.25">
      <c r="A183" s="44" t="s">
        <v>18125</v>
      </c>
      <c r="B183" s="46" t="str">
        <f>VLOOKUP(MYRANKS_H[[#This Row],[PLAYERID]],PLAYERIDMAP[],COLUMN(PLAYERIDMAP[LASTNAME]),FALSE)</f>
        <v>Mercer</v>
      </c>
      <c r="C183" s="51" t="str">
        <f>VLOOKUP(MYRANKS_H[[#This Row],[PLAYERID]],PLAYERIDMAP[],COLUMN(PLAYERIDMAP[FIRSTNAME]),FALSE)</f>
        <v>Jordy</v>
      </c>
      <c r="D183" s="51" t="str">
        <f>VLOOKUP(MYRANKS_H[[#This Row],[PLAYERID]],PLAYERIDMAP[],COLUMN(PLAYERIDMAP[TEAM]),FALSE)</f>
        <v>PIT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6547</v>
      </c>
      <c r="G183" s="52">
        <f>IFERROR(VLOOKUP(MYRANKS_H[[#This Row],[IDFANGRAPHS]],STEAMER_H[],COLUMN(STEAMER_H[PA]),FALSE),0)</f>
        <v>563</v>
      </c>
      <c r="H183" s="52">
        <f>IFERROR(VLOOKUP(MYRANKS_H[[#This Row],[IDFANGRAPHS]],STEAMER_H[],COLUMN(STEAMER_H[AB]),FALSE),0)</f>
        <v>513</v>
      </c>
      <c r="I183" s="52">
        <f>IFERROR(VLOOKUP(MYRANKS_H[[#This Row],[IDFANGRAPHS]],STEAMER_H[],COLUMN(STEAMER_H[H]),FALSE),0)</f>
        <v>133</v>
      </c>
      <c r="J183" s="52">
        <f>IFERROR(VLOOKUP(MYRANKS_H[[#This Row],[IDFANGRAPHS]],STEAMER_H[],COLUMN(STEAMER_H[2B]),FALSE),0)</f>
        <v>29</v>
      </c>
      <c r="K183" s="52">
        <f>IFERROR(VLOOKUP(MYRANKS_H[[#This Row],[IDFANGRAPHS]],STEAMER_H[],COLUMN(STEAMER_H[3B]),FALSE),0)</f>
        <v>2</v>
      </c>
      <c r="L183" s="52">
        <f>IFERROR(VLOOKUP(MYRANKS_H[[#This Row],[IDFANGRAPHS]],STEAMER_H[],COLUMN(STEAMER_H[HR]),FALSE),0)</f>
        <v>11</v>
      </c>
      <c r="M183" s="52">
        <f>IFERROR(VLOOKUP(MYRANKS_H[[#This Row],[IDFANGRAPHS]],STEAMER_H[],COLUMN(STEAMER_H[R]),FALSE),0)</f>
        <v>55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37</v>
      </c>
      <c r="P183" s="52">
        <f>IFERROR(VLOOKUP(MYRANKS_H[[#This Row],[IDFANGRAPHS]],STEAMER_H[],COLUMN(STEAMER_H[HBP]),FALSE),0)</f>
        <v>5</v>
      </c>
      <c r="Q183" s="52">
        <f>IFERROR(VLOOKUP(MYRANKS_H[[#This Row],[IDFANGRAPHS]],STEAMER_H[],COLUMN(STEAMER_H[SO]),FALSE),0)</f>
        <v>92</v>
      </c>
      <c r="R183" s="52">
        <f>IFERROR(VLOOKUP(MYRANKS_H[[#This Row],[IDFANGRAPHS]],STEAMER_H[],COLUMN(STEAMER_H[SB]),FALSE),0)</f>
        <v>5</v>
      </c>
      <c r="S183" s="54">
        <f>IFERROR(MYRANKS_H[[#This Row],[H]]/MYRANKS_H[[#This Row],[AB]],0)</f>
        <v>0.25925925925925924</v>
      </c>
      <c r="T183" s="54">
        <f>IFERROR((MYRANKS_H[[#This Row],[H]]+MYRANKS_H[[#This Row],[BB]]+MYRANKS_H[[#This Row],[HBP]])/(MYRANKS_H[[#This Row],[AB]]+MYRANKS_H[[#This Row],[BB]]+MYRANKS_H[[#This Row],[HBP]]),0)</f>
        <v>0.31531531531531531</v>
      </c>
      <c r="U183" s="54">
        <f>IFERROR((MYRANKS_H[[#This Row],[H]]+MYRANKS_H[[#This Row],[2B]]+2*MYRANKS_H[[#This Row],[3B]]+3*MYRANKS_H[[#This Row],[HR]])/MYRANKS_H[[#This Row],[AB]],0)</f>
        <v>0.38791423001949316</v>
      </c>
      <c r="V1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83" s="69">
        <f>VLOOKUP(MYRANKS_H[[#This Row],[POS]],REPLACEMENT_LEVEL[],2,FALSE)</f>
        <v>480</v>
      </c>
      <c r="X183" s="69">
        <f>MYRANKS_H[[#This Row],[PROJ PTS]]-MYRANKS_H[[#This Row],[REPL LEVEL]]</f>
        <v>-6</v>
      </c>
    </row>
    <row r="184" spans="1:24" x14ac:dyDescent="0.25">
      <c r="A184" s="44" t="s">
        <v>18819</v>
      </c>
      <c r="B184" s="46" t="str">
        <f>VLOOKUP(MYRANKS_H[[#This Row],[PLAYERID]],PLAYERIDMAP[],COLUMN(PLAYERIDMAP[LASTNAME]),FALSE)</f>
        <v>Pierzynski</v>
      </c>
      <c r="C184" s="51" t="str">
        <f>VLOOKUP(MYRANKS_H[[#This Row],[PLAYERID]],PLAYERIDMAP[],COLUMN(PLAYERIDMAP[FIRSTNAME]),FALSE)</f>
        <v>A.J.</v>
      </c>
      <c r="D184" s="51" t="str">
        <f>VLOOKUP(MYRANKS_H[[#This Row],[PLAYERID]],PLAYERIDMAP[],COLUMN(PLAYERIDMAP[TEAM]),FALSE)</f>
        <v>N/A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746</v>
      </c>
      <c r="G184" s="52">
        <f>IFERROR(VLOOKUP(MYRANKS_H[[#This Row],[IDFANGRAPHS]],STEAMER_H[],COLUMN(STEAMER_H[PA]),FALSE),0)</f>
        <v>405</v>
      </c>
      <c r="H184" s="52">
        <f>IFERROR(VLOOKUP(MYRANKS_H[[#This Row],[IDFANGRAPHS]],STEAMER_H[],COLUMN(STEAMER_H[AB]),FALSE),0)</f>
        <v>379</v>
      </c>
      <c r="I184" s="52">
        <f>IFERROR(VLOOKUP(MYRANKS_H[[#This Row],[IDFANGRAPHS]],STEAMER_H[],COLUMN(STEAMER_H[H]),FALSE),0)</f>
        <v>94</v>
      </c>
      <c r="J184" s="52">
        <f>IFERROR(VLOOKUP(MYRANKS_H[[#This Row],[IDFANGRAPHS]],STEAMER_H[],COLUMN(STEAMER_H[2B]),FALSE),0)</f>
        <v>16</v>
      </c>
      <c r="K184" s="52">
        <f>IFERROR(VLOOKUP(MYRANKS_H[[#This Row],[IDFANGRAPHS]],STEAMER_H[],COLUMN(STEAMER_H[3B]),FALSE),0)</f>
        <v>1</v>
      </c>
      <c r="L184" s="52">
        <f>IFERROR(VLOOKUP(MYRANKS_H[[#This Row],[IDFANGRAPHS]],STEAMER_H[],COLUMN(STEAMER_H[HR]),FALSE),0)</f>
        <v>9</v>
      </c>
      <c r="M184" s="52">
        <f>IFERROR(VLOOKUP(MYRANKS_H[[#This Row],[IDFANGRAPHS]],STEAMER_H[],COLUMN(STEAMER_H[R]),FALSE),0)</f>
        <v>37</v>
      </c>
      <c r="N184" s="52">
        <f>IFERROR(VLOOKUP(MYRANKS_H[[#This Row],[IDFANGRAPHS]],STEAMER_H[],COLUMN(STEAMER_H[RBI]),FALSE),0)</f>
        <v>42</v>
      </c>
      <c r="O184" s="52">
        <f>IFERROR(VLOOKUP(MYRANKS_H[[#This Row],[IDFANGRAPHS]],STEAMER_H[],COLUMN(STEAMER_H[BB]),FALSE),0)</f>
        <v>16</v>
      </c>
      <c r="P184" s="52">
        <f>IFERROR(VLOOKUP(MYRANKS_H[[#This Row],[IDFANGRAPHS]],STEAMER_H[],COLUMN(STEAMER_H[HBP]),FALSE),0)</f>
        <v>5</v>
      </c>
      <c r="Q184" s="52">
        <f>IFERROR(VLOOKUP(MYRANKS_H[[#This Row],[IDFANGRAPHS]],STEAMER_H[],COLUMN(STEAMER_H[SO]),FALSE),0)</f>
        <v>64</v>
      </c>
      <c r="R184" s="52">
        <f>IFERROR(VLOOKUP(MYRANKS_H[[#This Row],[IDFANGRAPHS]],STEAMER_H[],COLUMN(STEAMER_H[SB]),FALSE),0)</f>
        <v>1</v>
      </c>
      <c r="S184" s="54">
        <f>IFERROR(MYRANKS_H[[#This Row],[H]]/MYRANKS_H[[#This Row],[AB]],0)</f>
        <v>0.24802110817941952</v>
      </c>
      <c r="T184" s="54">
        <f>IFERROR((MYRANKS_H[[#This Row],[H]]+MYRANKS_H[[#This Row],[BB]]+MYRANKS_H[[#This Row],[HBP]])/(MYRANKS_H[[#This Row],[AB]]+MYRANKS_H[[#This Row],[BB]]+MYRANKS_H[[#This Row],[HBP]]),0)</f>
        <v>0.28749999999999998</v>
      </c>
      <c r="U184" s="54">
        <f>IFERROR((MYRANKS_H[[#This Row],[H]]+MYRANKS_H[[#This Row],[2B]]+2*MYRANKS_H[[#This Row],[3B]]+3*MYRANKS_H[[#This Row],[HR]])/MYRANKS_H[[#This Row],[AB]],0)</f>
        <v>0.36675461741424803</v>
      </c>
      <c r="V1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  <c r="W184" s="69">
        <f>VLOOKUP(MYRANKS_H[[#This Row],[POS]],REPLACEMENT_LEVEL[],2,FALSE)</f>
        <v>284</v>
      </c>
      <c r="X184" s="69">
        <f>MYRANKS_H[[#This Row],[PROJ PTS]]-MYRANKS_H[[#This Row],[REPL LEVEL]]</f>
        <v>-8</v>
      </c>
    </row>
    <row r="185" spans="1:24" ht="15" customHeight="1" x14ac:dyDescent="0.25">
      <c r="A185" s="44" t="s">
        <v>15304</v>
      </c>
      <c r="B185" s="46" t="str">
        <f>VLOOKUP(MYRANKS_H[[#This Row],[PLAYERID]],PLAYERIDMAP[],COLUMN(PLAYERIDMAP[LASTNAME]),FALSE)</f>
        <v>Cabrera</v>
      </c>
      <c r="C185" s="51" t="str">
        <f>VLOOKUP(MYRANKS_H[[#This Row],[PLAYERID]],PLAYERIDMAP[],COLUMN(PLAYERIDMAP[FIRSTNAME]),FALSE)</f>
        <v>Everth</v>
      </c>
      <c r="D185" s="51" t="str">
        <f>VLOOKUP(MYRANKS_H[[#This Row],[PLAYERID]],PLAYERIDMAP[],COLUMN(PLAYERIDMAP[TEAM]),FALSE)</f>
        <v>SD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8155</v>
      </c>
      <c r="G185" s="52">
        <f>IFERROR(VLOOKUP(MYRANKS_H[[#This Row],[IDFANGRAPHS]],STEAMER_H[],COLUMN(STEAMER_H[PA]),FALSE),0)</f>
        <v>549</v>
      </c>
      <c r="H185" s="52">
        <f>IFERROR(VLOOKUP(MYRANKS_H[[#This Row],[IDFANGRAPHS]],STEAMER_H[],COLUMN(STEAMER_H[AB]),FALSE),0)</f>
        <v>495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3</v>
      </c>
      <c r="L185" s="52">
        <f>IFERROR(VLOOKUP(MYRANKS_H[[#This Row],[IDFANGRAPHS]],STEAMER_H[],COLUMN(STEAMER_H[HR]),FALSE),0)</f>
        <v>5</v>
      </c>
      <c r="M185" s="52">
        <f>IFERROR(VLOOKUP(MYRANKS_H[[#This Row],[IDFANGRAPHS]],STEAMER_H[],COLUMN(STEAMER_H[R]),FALSE),0)</f>
        <v>60</v>
      </c>
      <c r="N185" s="52">
        <f>IFERROR(VLOOKUP(MYRANKS_H[[#This Row],[IDFANGRAPHS]],STEAMER_H[],COLUMN(STEAMER_H[RBI]),FALSE),0)</f>
        <v>39</v>
      </c>
      <c r="O185" s="52">
        <f>IFERROR(VLOOKUP(MYRANKS_H[[#This Row],[IDFANGRAPHS]],STEAMER_H[],COLUMN(STEAMER_H[BB]),FALSE),0)</f>
        <v>42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108</v>
      </c>
      <c r="R185" s="52">
        <f>IFERROR(VLOOKUP(MYRANKS_H[[#This Row],[IDFANGRAPHS]],STEAMER_H[],COLUMN(STEAMER_H[SB]),FALSE),0)</f>
        <v>30</v>
      </c>
      <c r="S185" s="54">
        <f>IFERROR(MYRANKS_H[[#This Row],[H]]/MYRANKS_H[[#This Row],[AB]],0)</f>
        <v>0.25050505050505051</v>
      </c>
      <c r="T185" s="54">
        <f>IFERROR((MYRANKS_H[[#This Row],[H]]+MYRANKS_H[[#This Row],[BB]]+MYRANKS_H[[#This Row],[HBP]])/(MYRANKS_H[[#This Row],[AB]]+MYRANKS_H[[#This Row],[BB]]+MYRANKS_H[[#This Row],[HBP]]),0)</f>
        <v>0.31296296296296294</v>
      </c>
      <c r="U185" s="54">
        <f>IFERROR((MYRANKS_H[[#This Row],[H]]+MYRANKS_H[[#This Row],[2B]]+2*MYRANKS_H[[#This Row],[3B]]+3*MYRANKS_H[[#This Row],[HR]])/MYRANKS_H[[#This Row],[AB]],0)</f>
        <v>0.33939393939393941</v>
      </c>
      <c r="V1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  <c r="W185" s="69">
        <f>VLOOKUP(MYRANKS_H[[#This Row],[POS]],REPLACEMENT_LEVEL[],2,FALSE)</f>
        <v>480</v>
      </c>
      <c r="X185" s="69">
        <f>MYRANKS_H[[#This Row],[PROJ PTS]]-MYRANKS_H[[#This Row],[REPL LEVEL]]</f>
        <v>-10</v>
      </c>
    </row>
    <row r="186" spans="1:24" ht="15" customHeight="1" x14ac:dyDescent="0.25">
      <c r="A186" s="44" t="s">
        <v>19552</v>
      </c>
      <c r="B186" s="46" t="str">
        <f>VLOOKUP(MYRANKS_H[[#This Row],[PLAYERID]],PLAYERIDMAP[],COLUMN(PLAYERIDMAP[LASTNAME]),FALSE)</f>
        <v>Simmons</v>
      </c>
      <c r="C186" s="51" t="str">
        <f>VLOOKUP(MYRANKS_H[[#This Row],[PLAYERID]],PLAYERIDMAP[],COLUMN(PLAYERIDMAP[FIRSTNAME]),FALSE)</f>
        <v>Andrelton</v>
      </c>
      <c r="D186" s="51" t="str">
        <f>VLOOKUP(MYRANKS_H[[#This Row],[PLAYERID]],PLAYERIDMAP[],COLUMN(PLAYERIDMAP[TEAM]),FALSE)</f>
        <v>ATL</v>
      </c>
      <c r="E186" s="51" t="str">
        <f>VLOOKUP(MYRANKS_H[[#This Row],[PLAYERID]],PLAYERIDMAP[],COLUMN(PLAYERIDMAP[POS]),FALSE)</f>
        <v>SS</v>
      </c>
      <c r="F186" s="51">
        <f>VLOOKUP(MYRANKS_H[[#This Row],[PLAYERID]],PLAYERIDMAP[],COLUMN(PLAYERIDMAP[IDFANGRAPHS]),FALSE)</f>
        <v>10847</v>
      </c>
      <c r="G186" s="52">
        <f>IFERROR(VLOOKUP(MYRANKS_H[[#This Row],[IDFANGRAPHS]],STEAMER_H[],COLUMN(STEAMER_H[PA]),FALSE),0)</f>
        <v>580</v>
      </c>
      <c r="H186" s="52">
        <f>IFERROR(VLOOKUP(MYRANKS_H[[#This Row],[IDFANGRAPHS]],STEAMER_H[],COLUMN(STEAMER_H[AB]),FALSE),0)</f>
        <v>533</v>
      </c>
      <c r="I186" s="52">
        <f>IFERROR(VLOOKUP(MYRANKS_H[[#This Row],[IDFANGRAPHS]],STEAMER_H[],COLUMN(STEAMER_H[H]),FALSE),0)</f>
        <v>137</v>
      </c>
      <c r="J186" s="52">
        <f>IFERROR(VLOOKUP(MYRANKS_H[[#This Row],[IDFANGRAPHS]],STEAMER_H[],COLUMN(STEAMER_H[2B]),FALSE),0)</f>
        <v>24</v>
      </c>
      <c r="K186" s="52">
        <f>IFERROR(VLOOKUP(MYRANKS_H[[#This Row],[IDFANGRAPHS]],STEAMER_H[],COLUMN(STEAMER_H[3B]),FALSE),0)</f>
        <v>4</v>
      </c>
      <c r="L186" s="52">
        <f>IFERROR(VLOOKUP(MYRANKS_H[[#This Row],[IDFANGRAPHS]],STEAMER_H[],COLUMN(STEAMER_H[HR]),FALSE),0)</f>
        <v>11</v>
      </c>
      <c r="M186" s="52">
        <f>IFERROR(VLOOKUP(MYRANKS_H[[#This Row],[IDFANGRAPHS]],STEAMER_H[],COLUMN(STEAMER_H[R]),FALSE),0)</f>
        <v>55</v>
      </c>
      <c r="N186" s="52">
        <f>IFERROR(VLOOKUP(MYRANKS_H[[#This Row],[IDFANGRAPHS]],STEAMER_H[],COLUMN(STEAMER_H[RBI]),FALSE),0)</f>
        <v>54</v>
      </c>
      <c r="O186" s="52">
        <f>IFERROR(VLOOKUP(MYRANKS_H[[#This Row],[IDFANGRAPHS]],STEAMER_H[],COLUMN(STEAMER_H[BB]),FALSE),0)</f>
        <v>35</v>
      </c>
      <c r="P186" s="52">
        <f>IFERROR(VLOOKUP(MYRANKS_H[[#This Row],[IDFANGRAPHS]],STEAMER_H[],COLUMN(STEAMER_H[HBP]),FALSE),0)</f>
        <v>3</v>
      </c>
      <c r="Q186" s="52">
        <f>IFERROR(VLOOKUP(MYRANKS_H[[#This Row],[IDFANGRAPHS]],STEAMER_H[],COLUMN(STEAMER_H[SO]),FALSE),0)</f>
        <v>55</v>
      </c>
      <c r="R186" s="52">
        <f>IFERROR(VLOOKUP(MYRANKS_H[[#This Row],[IDFANGRAPHS]],STEAMER_H[],COLUMN(STEAMER_H[SB]),FALSE),0)</f>
        <v>7</v>
      </c>
      <c r="S186" s="54">
        <f>IFERROR(MYRANKS_H[[#This Row],[H]]/MYRANKS_H[[#This Row],[AB]],0)</f>
        <v>0.25703564727954969</v>
      </c>
      <c r="T186" s="54">
        <f>IFERROR((MYRANKS_H[[#This Row],[H]]+MYRANKS_H[[#This Row],[BB]]+MYRANKS_H[[#This Row],[HBP]])/(MYRANKS_H[[#This Row],[AB]]+MYRANKS_H[[#This Row],[BB]]+MYRANKS_H[[#This Row],[HBP]]),0)</f>
        <v>0.30647985989492121</v>
      </c>
      <c r="U186" s="54">
        <f>IFERROR((MYRANKS_H[[#This Row],[H]]+MYRANKS_H[[#This Row],[2B]]+2*MYRANKS_H[[#This Row],[3B]]+3*MYRANKS_H[[#This Row],[HR]])/MYRANKS_H[[#This Row],[AB]],0)</f>
        <v>0.37898686679174481</v>
      </c>
      <c r="V1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  <c r="W186" s="69">
        <f>VLOOKUP(MYRANKS_H[[#This Row],[POS]],REPLACEMENT_LEVEL[],2,FALSE)</f>
        <v>480</v>
      </c>
      <c r="X186" s="69">
        <f>MYRANKS_H[[#This Row],[PROJ PTS]]-MYRANKS_H[[#This Row],[REPL LEVEL]]</f>
        <v>-11</v>
      </c>
    </row>
    <row r="187" spans="1:24" ht="15" customHeight="1" x14ac:dyDescent="0.25">
      <c r="A187" s="44" t="s">
        <v>18839</v>
      </c>
      <c r="B187" s="46" t="str">
        <f>VLOOKUP(MYRANKS_H[[#This Row],[PLAYERID]],PLAYERIDMAP[],COLUMN(PLAYERIDMAP[LASTNAME]),FALSE)</f>
        <v>Pinto</v>
      </c>
      <c r="C187" s="51" t="str">
        <f>VLOOKUP(MYRANKS_H[[#This Row],[PLAYERID]],PLAYERIDMAP[],COLUMN(PLAYERIDMAP[FIRSTNAME]),FALSE)</f>
        <v>Josmil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C</v>
      </c>
      <c r="F187" s="51">
        <f>VLOOKUP(MYRANKS_H[[#This Row],[PLAYERID]],PLAYERIDMAP[],COLUMN(PLAYERIDMAP[IDFANGRAPHS]),FALSE)</f>
        <v>6806</v>
      </c>
      <c r="G187" s="52">
        <f>IFERROR(VLOOKUP(MYRANKS_H[[#This Row],[IDFANGRAPHS]],STEAMER_H[],COLUMN(STEAMER_H[PA]),FALSE),0)</f>
        <v>287</v>
      </c>
      <c r="H187" s="52">
        <f>IFERROR(VLOOKUP(MYRANKS_H[[#This Row],[IDFANGRAPHS]],STEAMER_H[],COLUMN(STEAMER_H[AB]),FALSE),0)</f>
        <v>256</v>
      </c>
      <c r="I187" s="52">
        <f>IFERROR(VLOOKUP(MYRANKS_H[[#This Row],[IDFANGRAPHS]],STEAMER_H[],COLUMN(STEAMER_H[H]),FALSE),0)</f>
        <v>65</v>
      </c>
      <c r="J187" s="52">
        <f>IFERROR(VLOOKUP(MYRANKS_H[[#This Row],[IDFANGRAPHS]],STEAMER_H[],COLUMN(STEAMER_H[2B]),FALSE),0)</f>
        <v>14</v>
      </c>
      <c r="K187" s="52">
        <f>IFERROR(VLOOKUP(MYRANKS_H[[#This Row],[IDFANGRAPHS]],STEAMER_H[],COLUMN(STEAMER_H[3B]),FALSE),0)</f>
        <v>1</v>
      </c>
      <c r="L187" s="52">
        <f>IFERROR(VLOOKUP(MYRANKS_H[[#This Row],[IDFANGRAPHS]],STEAMER_H[],COLUMN(STEAMER_H[HR]),FALSE),0)</f>
        <v>8</v>
      </c>
      <c r="M187" s="52">
        <f>IFERROR(VLOOKUP(MYRANKS_H[[#This Row],[IDFANGRAPHS]],STEAMER_H[],COLUMN(STEAMER_H[R]),FALSE),0)</f>
        <v>32</v>
      </c>
      <c r="N187" s="52">
        <f>IFERROR(VLOOKUP(MYRANKS_H[[#This Row],[IDFANGRAPHS]],STEAMER_H[],COLUMN(STEAMER_H[RBI]),FALSE),0)</f>
        <v>32</v>
      </c>
      <c r="O187" s="52">
        <f>IFERROR(VLOOKUP(MYRANKS_H[[#This Row],[IDFANGRAPHS]],STEAMER_H[],COLUMN(STEAMER_H[BB]),FALSE),0)</f>
        <v>26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54</v>
      </c>
      <c r="R187" s="52">
        <f>IFERROR(VLOOKUP(MYRANKS_H[[#This Row],[IDFANGRAPHS]],STEAMER_H[],COLUMN(STEAMER_H[SB]),FALSE),0)</f>
        <v>1</v>
      </c>
      <c r="S187" s="54">
        <f>IFERROR(MYRANKS_H[[#This Row],[H]]/MYRANKS_H[[#This Row],[AB]],0)</f>
        <v>0.25390625</v>
      </c>
      <c r="T187" s="54">
        <f>IFERROR((MYRANKS_H[[#This Row],[H]]+MYRANKS_H[[#This Row],[BB]]+MYRANKS_H[[#This Row],[HBP]])/(MYRANKS_H[[#This Row],[AB]]+MYRANKS_H[[#This Row],[BB]]+MYRANKS_H[[#This Row],[HBP]]),0)</f>
        <v>0.32746478873239437</v>
      </c>
      <c r="U187" s="54">
        <f>IFERROR((MYRANKS_H[[#This Row],[H]]+MYRANKS_H[[#This Row],[2B]]+2*MYRANKS_H[[#This Row],[3B]]+3*MYRANKS_H[[#This Row],[HR]])/MYRANKS_H[[#This Row],[AB]],0)</f>
        <v>0.41015625</v>
      </c>
      <c r="V1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  <c r="W187" s="69">
        <f>VLOOKUP(MYRANKS_H[[#This Row],[POS]],REPLACEMENT_LEVEL[],2,FALSE)</f>
        <v>284</v>
      </c>
      <c r="X187" s="69">
        <f>MYRANKS_H[[#This Row],[PROJ PTS]]-MYRANKS_H[[#This Row],[REPL LEVEL]]</f>
        <v>-15</v>
      </c>
    </row>
    <row r="188" spans="1:24" x14ac:dyDescent="0.25">
      <c r="A188" s="44" t="s">
        <v>15339</v>
      </c>
      <c r="B188" s="46" t="str">
        <f>VLOOKUP(MYRANKS_H[[#This Row],[PLAYERID]],PLAYERIDMAP[],COLUMN(PLAYERIDMAP[LASTNAME]),FALSE)</f>
        <v>Callaspo</v>
      </c>
      <c r="C188" s="51" t="str">
        <f>VLOOKUP(MYRANKS_H[[#This Row],[PLAYERID]],PLAYERIDMAP[],COLUMN(PLAYERIDMAP[FIRSTNAME]),FALSE)</f>
        <v>Alberto</v>
      </c>
      <c r="D188" s="51" t="str">
        <f>VLOOKUP(MYRANKS_H[[#This Row],[PLAYERID]],PLAYERIDMAP[],COLUMN(PLAYERIDMAP[TEAM]),FALSE)</f>
        <v>ATL</v>
      </c>
      <c r="E188" s="51" t="str">
        <f>VLOOKUP(MYRANKS_H[[#This Row],[PLAYERID]],PLAYERIDMAP[],COLUMN(PLAYERIDMAP[POS]),FALSE)</f>
        <v>2B</v>
      </c>
      <c r="F188" s="51">
        <f>VLOOKUP(MYRANKS_H[[#This Row],[PLAYERID]],PLAYERIDMAP[],COLUMN(PLAYERIDMAP[IDFANGRAPHS]),FALSE)</f>
        <v>3336</v>
      </c>
      <c r="G188" s="52">
        <f>IFERROR(VLOOKUP(MYRANKS_H[[#This Row],[IDFANGRAPHS]],STEAMER_H[],COLUMN(STEAMER_H[PA]),FALSE),0)</f>
        <v>572</v>
      </c>
      <c r="H188" s="52">
        <f>IFERROR(VLOOKUP(MYRANKS_H[[#This Row],[IDFANGRAPHS]],STEAMER_H[],COLUMN(STEAMER_H[AB]),FALSE),0)</f>
        <v>507</v>
      </c>
      <c r="I188" s="52">
        <f>IFERROR(VLOOKUP(MYRANKS_H[[#This Row],[IDFANGRAPHS]],STEAMER_H[],COLUMN(STEAMER_H[H]),FALSE),0)</f>
        <v>127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1</v>
      </c>
      <c r="L188" s="52">
        <f>IFERROR(VLOOKUP(MYRANKS_H[[#This Row],[IDFANGRAPHS]],STEAMER_H[],COLUMN(STEAMER_H[HR]),FALSE),0)</f>
        <v>9</v>
      </c>
      <c r="M188" s="52">
        <f>IFERROR(VLOOKUP(MYRANKS_H[[#This Row],[IDFANGRAPHS]],STEAMER_H[],COLUMN(STEAMER_H[R]),FALSE),0)</f>
        <v>51</v>
      </c>
      <c r="N188" s="52">
        <f>IFERROR(VLOOKUP(MYRANKS_H[[#This Row],[IDFANGRAPHS]],STEAMER_H[],COLUMN(STEAMER_H[RBI]),FALSE),0)</f>
        <v>51</v>
      </c>
      <c r="O188" s="52">
        <f>IFERROR(VLOOKUP(MYRANKS_H[[#This Row],[IDFANGRAPHS]],STEAMER_H[],COLUMN(STEAMER_H[BB]),FALSE),0)</f>
        <v>55</v>
      </c>
      <c r="P188" s="52">
        <f>IFERROR(VLOOKUP(MYRANKS_H[[#This Row],[IDFANGRAPHS]],STEAMER_H[],COLUMN(STEAMER_H[HBP]),FALSE),0)</f>
        <v>2</v>
      </c>
      <c r="Q188" s="52">
        <f>IFERROR(VLOOKUP(MYRANKS_H[[#This Row],[IDFANGRAPHS]],STEAMER_H[],COLUMN(STEAMER_H[SO]),FALSE),0)</f>
        <v>64</v>
      </c>
      <c r="R188" s="52">
        <f>IFERROR(VLOOKUP(MYRANKS_H[[#This Row],[IDFANGRAPHS]],STEAMER_H[],COLUMN(STEAMER_H[SB]),FALSE),0)</f>
        <v>3</v>
      </c>
      <c r="S188" s="54">
        <f>IFERROR(MYRANKS_H[[#This Row],[H]]/MYRANKS_H[[#This Row],[AB]],0)</f>
        <v>0.2504930966469428</v>
      </c>
      <c r="T188" s="54">
        <f>IFERROR((MYRANKS_H[[#This Row],[H]]+MYRANKS_H[[#This Row],[BB]]+MYRANKS_H[[#This Row],[HBP]])/(MYRANKS_H[[#This Row],[AB]]+MYRANKS_H[[#This Row],[BB]]+MYRANKS_H[[#This Row],[HBP]]),0)</f>
        <v>0.32624113475177308</v>
      </c>
      <c r="U188" s="54">
        <f>IFERROR((MYRANKS_H[[#This Row],[H]]+MYRANKS_H[[#This Row],[2B]]+2*MYRANKS_H[[#This Row],[3B]]+3*MYRANKS_H[[#This Row],[HR]])/MYRANKS_H[[#This Row],[AB]],0)</f>
        <v>0.35305719921104539</v>
      </c>
      <c r="V1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  <c r="W188" s="69">
        <f>VLOOKUP(MYRANKS_H[[#This Row],[POS]],REPLACEMENT_LEVEL[],2,FALSE)</f>
        <v>473</v>
      </c>
      <c r="X188" s="69">
        <f>MYRANKS_H[[#This Row],[PROJ PTS]]-MYRANKS_H[[#This Row],[REPL LEVEL]]</f>
        <v>-16</v>
      </c>
    </row>
    <row r="189" spans="1:24" ht="15" customHeight="1" x14ac:dyDescent="0.25">
      <c r="A189" s="44" t="s">
        <v>15874</v>
      </c>
      <c r="B189" s="46" t="str">
        <f>VLOOKUP(MYRANKS_H[[#This Row],[PLAYERID]],PLAYERIDMAP[],COLUMN(PLAYERIDMAP[LASTNAME]),FALSE)</f>
        <v>De Aza</v>
      </c>
      <c r="C189" s="51" t="str">
        <f>VLOOKUP(MYRANKS_H[[#This Row],[PLAYERID]],PLAYERIDMAP[],COLUMN(PLAYERIDMAP[FIRSTNAME]),FALSE)</f>
        <v>Alejandro</v>
      </c>
      <c r="D189" s="51" t="str">
        <f>VLOOKUP(MYRANKS_H[[#This Row],[PLAYERID]],PLAYERIDMAP[],COLUMN(PLAYERIDMAP[TEAM]),FALSE)</f>
        <v>BAL</v>
      </c>
      <c r="E189" s="51" t="str">
        <f>VLOOKUP(MYRANKS_H[[#This Row],[PLAYERID]],PLAYERIDMAP[],COLUMN(PLAYERIDMAP[POS]),FALSE)</f>
        <v>OF</v>
      </c>
      <c r="F189" s="51">
        <f>VLOOKUP(MYRANKS_H[[#This Row],[PLAYERID]],PLAYERIDMAP[],COLUMN(PLAYERIDMAP[IDFANGRAPHS]),FALSE)</f>
        <v>3371</v>
      </c>
      <c r="G189" s="52">
        <f>IFERROR(VLOOKUP(MYRANKS_H[[#This Row],[IDFANGRAPHS]],STEAMER_H[],COLUMN(STEAMER_H[PA]),FALSE),0)</f>
        <v>502</v>
      </c>
      <c r="H189" s="52">
        <f>IFERROR(VLOOKUP(MYRANKS_H[[#This Row],[IDFANGRAPHS]],STEAMER_H[],COLUMN(STEAMER_H[AB]),FALSE),0)</f>
        <v>452</v>
      </c>
      <c r="I189" s="52">
        <f>IFERROR(VLOOKUP(MYRANKS_H[[#This Row],[IDFANGRAPHS]],STEAMER_H[],COLUMN(STEAMER_H[H]),FALSE),0)</f>
        <v>119</v>
      </c>
      <c r="J189" s="52">
        <f>IFERROR(VLOOKUP(MYRANKS_H[[#This Row],[IDFANGRAPHS]],STEAMER_H[],COLUMN(STEAMER_H[2B]),FALSE),0)</f>
        <v>23</v>
      </c>
      <c r="K189" s="52">
        <f>IFERROR(VLOOKUP(MYRANKS_H[[#This Row],[IDFANGRAPHS]],STEAMER_H[],COLUMN(STEAMER_H[3B]),FALSE),0)</f>
        <v>4</v>
      </c>
      <c r="L189" s="52">
        <f>IFERROR(VLOOKUP(MYRANKS_H[[#This Row],[IDFANGRAPHS]],STEAMER_H[],COLUMN(STEAMER_H[HR]),FALSE),0)</f>
        <v>10</v>
      </c>
      <c r="M189" s="52">
        <f>IFERROR(VLOOKUP(MYRANKS_H[[#This Row],[IDFANGRAPHS]],STEAMER_H[],COLUMN(STEAMER_H[R]),FALSE),0)</f>
        <v>61</v>
      </c>
      <c r="N189" s="52">
        <f>IFERROR(VLOOKUP(MYRANKS_H[[#This Row],[IDFANGRAPHS]],STEAMER_H[],COLUMN(STEAMER_H[RBI]),FALSE),0)</f>
        <v>47</v>
      </c>
      <c r="O189" s="52">
        <f>IFERROR(VLOOKUP(MYRANKS_H[[#This Row],[IDFANGRAPHS]],STEAMER_H[],COLUMN(STEAMER_H[BB]),FALSE),0)</f>
        <v>37</v>
      </c>
      <c r="P189" s="52">
        <f>IFERROR(VLOOKUP(MYRANKS_H[[#This Row],[IDFANGRAPHS]],STEAMER_H[],COLUMN(STEAMER_H[HBP]),FALSE),0)</f>
        <v>6</v>
      </c>
      <c r="Q189" s="52">
        <f>IFERROR(VLOOKUP(MYRANKS_H[[#This Row],[IDFANGRAPHS]],STEAMER_H[],COLUMN(STEAMER_H[SO]),FALSE),0)</f>
        <v>106</v>
      </c>
      <c r="R189" s="52">
        <f>IFERROR(VLOOKUP(MYRANKS_H[[#This Row],[IDFANGRAPHS]],STEAMER_H[],COLUMN(STEAMER_H[SB]),FALSE),0)</f>
        <v>15</v>
      </c>
      <c r="S189" s="54">
        <f>IFERROR(MYRANKS_H[[#This Row],[H]]/MYRANKS_H[[#This Row],[AB]],0)</f>
        <v>0.26327433628318586</v>
      </c>
      <c r="T189" s="54">
        <f>IFERROR((MYRANKS_H[[#This Row],[H]]+MYRANKS_H[[#This Row],[BB]]+MYRANKS_H[[#This Row],[HBP]])/(MYRANKS_H[[#This Row],[AB]]+MYRANKS_H[[#This Row],[BB]]+MYRANKS_H[[#This Row],[HBP]]),0)</f>
        <v>0.32727272727272727</v>
      </c>
      <c r="U189" s="54">
        <f>IFERROR((MYRANKS_H[[#This Row],[H]]+MYRANKS_H[[#This Row],[2B]]+2*MYRANKS_H[[#This Row],[3B]]+3*MYRANKS_H[[#This Row],[HR]])/MYRANKS_H[[#This Row],[AB]],0)</f>
        <v>0.39823008849557523</v>
      </c>
      <c r="V1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  <c r="W189" s="69">
        <f>VLOOKUP(MYRANKS_H[[#This Row],[POS]],REPLACEMENT_LEVEL[],2,FALSE)</f>
        <v>496</v>
      </c>
      <c r="X189" s="69">
        <f>MYRANKS_H[[#This Row],[PROJ PTS]]-MYRANKS_H[[#This Row],[REPL LEVEL]]</f>
        <v>-18</v>
      </c>
    </row>
    <row r="190" spans="1:24" ht="15" customHeight="1" x14ac:dyDescent="0.25">
      <c r="A190" s="48" t="s">
        <v>18576</v>
      </c>
      <c r="B190" s="46" t="str">
        <f>VLOOKUP(MYRANKS_H[[#This Row],[PLAYERID]],PLAYERIDMAP[],COLUMN(PLAYERIDMAP[LASTNAME]),FALSE)</f>
        <v>Panik</v>
      </c>
      <c r="C190" s="51" t="str">
        <f>VLOOKUP(MYRANKS_H[[#This Row],[PLAYERID]],PLAYERIDMAP[],COLUMN(PLAYERIDMAP[FIRSTNAME]),FALSE)</f>
        <v>Joe</v>
      </c>
      <c r="D190" s="51" t="str">
        <f>VLOOKUP(MYRANKS_H[[#This Row],[PLAYERID]],PLAYERIDMAP[],COLUMN(PLAYERIDMAP[TEAM]),FALSE)</f>
        <v>SF</v>
      </c>
      <c r="E190" s="51" t="str">
        <f>VLOOKUP(MYRANKS_H[[#This Row],[PLAYERID]],PLAYERIDMAP[],COLUMN(PLAYERIDMAP[POS]),FALSE)</f>
        <v>2B</v>
      </c>
      <c r="F190" s="51">
        <f>VLOOKUP(MYRANKS_H[[#This Row],[PLAYERID]],PLAYERIDMAP[],COLUMN(PLAYERIDMAP[IDFANGRAPHS]),FALSE)</f>
        <v>11936</v>
      </c>
      <c r="G190" s="52">
        <f>IFERROR(VLOOKUP(MYRANKS_H[[#This Row],[IDFANGRAPHS]],STEAMER_H[],COLUMN(STEAMER_H[PA]),FALSE),0)</f>
        <v>599</v>
      </c>
      <c r="H190" s="52">
        <f>IFERROR(VLOOKUP(MYRANKS_H[[#This Row],[IDFANGRAPHS]],STEAMER_H[],COLUMN(STEAMER_H[AB]),FALSE),0)</f>
        <v>547</v>
      </c>
      <c r="I190" s="52">
        <f>IFERROR(VLOOKUP(MYRANKS_H[[#This Row],[IDFANGRAPHS]],STEAMER_H[],COLUMN(STEAMER_H[H]),FALSE),0)</f>
        <v>145</v>
      </c>
      <c r="J190" s="52">
        <f>IFERROR(VLOOKUP(MYRANKS_H[[#This Row],[IDFANGRAPHS]],STEAMER_H[],COLUMN(STEAMER_H[2B]),FALSE),0)</f>
        <v>24</v>
      </c>
      <c r="K190" s="52">
        <f>IFERROR(VLOOKUP(MYRANKS_H[[#This Row],[IDFANGRAPHS]],STEAMER_H[],COLUMN(STEAMER_H[3B]),FALSE),0)</f>
        <v>4</v>
      </c>
      <c r="L190" s="52">
        <f>IFERROR(VLOOKUP(MYRANKS_H[[#This Row],[IDFANGRAPHS]],STEAMER_H[],COLUMN(STEAMER_H[HR]),FALSE),0)</f>
        <v>5</v>
      </c>
      <c r="M190" s="52">
        <f>IFERROR(VLOOKUP(MYRANKS_H[[#This Row],[IDFANGRAPHS]],STEAMER_H[],COLUMN(STEAMER_H[R]),FALSE),0)</f>
        <v>57</v>
      </c>
      <c r="N190" s="52">
        <f>IFERROR(VLOOKUP(MYRANKS_H[[#This Row],[IDFANGRAPHS]],STEAMER_H[],COLUMN(STEAMER_H[RBI]),FALSE),0)</f>
        <v>48</v>
      </c>
      <c r="O190" s="52">
        <f>IFERROR(VLOOKUP(MYRANKS_H[[#This Row],[IDFANGRAPHS]],STEAMER_H[],COLUMN(STEAMER_H[BB]),FALSE),0)</f>
        <v>41</v>
      </c>
      <c r="P190" s="52">
        <f>IFERROR(VLOOKUP(MYRANKS_H[[#This Row],[IDFANGRAPHS]],STEAMER_H[],COLUMN(STEAMER_H[HBP]),FALSE),0)</f>
        <v>4</v>
      </c>
      <c r="Q190" s="52">
        <f>IFERROR(VLOOKUP(MYRANKS_H[[#This Row],[IDFANGRAPHS]],STEAMER_H[],COLUMN(STEAMER_H[SO]),FALSE),0)</f>
        <v>61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0.26508226691042047</v>
      </c>
      <c r="T190" s="54">
        <f>IFERROR((MYRANKS_H[[#This Row],[H]]+MYRANKS_H[[#This Row],[BB]]+MYRANKS_H[[#This Row],[HBP]])/(MYRANKS_H[[#This Row],[AB]]+MYRANKS_H[[#This Row],[BB]]+MYRANKS_H[[#This Row],[HBP]]),0)</f>
        <v>0.32094594594594594</v>
      </c>
      <c r="U190" s="54">
        <f>IFERROR((MYRANKS_H[[#This Row],[H]]+MYRANKS_H[[#This Row],[2B]]+2*MYRANKS_H[[#This Row],[3B]]+3*MYRANKS_H[[#This Row],[HR]])/MYRANKS_H[[#This Row],[AB]],0)</f>
        <v>0.35100548446069468</v>
      </c>
      <c r="V1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190" s="69">
        <f>VLOOKUP(MYRANKS_H[[#This Row],[POS]],REPLACEMENT_LEVEL[],2,FALSE)</f>
        <v>473</v>
      </c>
      <c r="X190" s="69">
        <f>MYRANKS_H[[#This Row],[PROJ PTS]]-MYRANKS_H[[#This Row],[REPL LEVEL]]</f>
        <v>-20</v>
      </c>
    </row>
    <row r="191" spans="1:24" ht="15" customHeight="1" x14ac:dyDescent="0.25">
      <c r="A191" s="44" t="s">
        <v>19735</v>
      </c>
      <c r="B191" s="46" t="str">
        <f>VLOOKUP(MYRANKS_H[[#This Row],[PLAYERID]],PLAYERIDMAP[],COLUMN(PLAYERIDMAP[LASTNAME]),FALSE)</f>
        <v>Stubbs</v>
      </c>
      <c r="C191" s="51" t="str">
        <f>VLOOKUP(MYRANKS_H[[#This Row],[PLAYERID]],PLAYERIDMAP[],COLUMN(PLAYERIDMAP[FIRSTNAME]),FALSE)</f>
        <v>Drew</v>
      </c>
      <c r="D191" s="51" t="str">
        <f>VLOOKUP(MYRANKS_H[[#This Row],[PLAYERID]],PLAYERIDMAP[],COLUMN(PLAYERIDMAP[TEAM]),FALSE)</f>
        <v>COL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9328</v>
      </c>
      <c r="G191" s="52">
        <f>IFERROR(VLOOKUP(MYRANKS_H[[#This Row],[IDFANGRAPHS]],STEAMER_H[],COLUMN(STEAMER_H[PA]),FALSE),0)</f>
        <v>456</v>
      </c>
      <c r="H191" s="52">
        <f>IFERROR(VLOOKUP(MYRANKS_H[[#This Row],[IDFANGRAPHS]],STEAMER_H[],COLUMN(STEAMER_H[AB]),FALSE),0)</f>
        <v>409</v>
      </c>
      <c r="I191" s="52">
        <f>IFERROR(VLOOKUP(MYRANKS_H[[#This Row],[IDFANGRAPHS]],STEAMER_H[],COLUMN(STEAMER_H[H]),FALSE),0)</f>
        <v>106</v>
      </c>
      <c r="J191" s="52">
        <f>IFERROR(VLOOKUP(MYRANKS_H[[#This Row],[IDFANGRAPHS]],STEAMER_H[],COLUMN(STEAMER_H[2B]),FALSE),0)</f>
        <v>19</v>
      </c>
      <c r="K191" s="52">
        <f>IFERROR(VLOOKUP(MYRANKS_H[[#This Row],[IDFANGRAPHS]],STEAMER_H[],COLUMN(STEAMER_H[3B]),FALSE),0)</f>
        <v>3</v>
      </c>
      <c r="L191" s="52">
        <f>IFERROR(VLOOKUP(MYRANKS_H[[#This Row],[IDFANGRAPHS]],STEAMER_H[],COLUMN(STEAMER_H[HR]),FALSE),0)</f>
        <v>13</v>
      </c>
      <c r="M191" s="52">
        <f>IFERROR(VLOOKUP(MYRANKS_H[[#This Row],[IDFANGRAPHS]],STEAMER_H[],COLUMN(STEAMER_H[R]),FALSE),0)</f>
        <v>56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38</v>
      </c>
      <c r="P191" s="52">
        <f>IFERROR(VLOOKUP(MYRANKS_H[[#This Row],[IDFANGRAPHS]],STEAMER_H[],COLUMN(STEAMER_H[HBP]),FALSE),0)</f>
        <v>2</v>
      </c>
      <c r="Q191" s="52">
        <f>IFERROR(VLOOKUP(MYRANKS_H[[#This Row],[IDFANGRAPHS]],STEAMER_H[],COLUMN(STEAMER_H[SO]),FALSE),0)</f>
        <v>132</v>
      </c>
      <c r="R191" s="52">
        <f>IFERROR(VLOOKUP(MYRANKS_H[[#This Row],[IDFANGRAPHS]],STEAMER_H[],COLUMN(STEAMER_H[SB]),FALSE),0)</f>
        <v>17</v>
      </c>
      <c r="S191" s="54">
        <f>IFERROR(MYRANKS_H[[#This Row],[H]]/MYRANKS_H[[#This Row],[AB]],0)</f>
        <v>0.25916870415647919</v>
      </c>
      <c r="T191" s="54">
        <f>IFERROR((MYRANKS_H[[#This Row],[H]]+MYRANKS_H[[#This Row],[BB]]+MYRANKS_H[[#This Row],[HBP]])/(MYRANKS_H[[#This Row],[AB]]+MYRANKS_H[[#This Row],[BB]]+MYRANKS_H[[#This Row],[HBP]]),0)</f>
        <v>0.32516703786191536</v>
      </c>
      <c r="U191" s="54">
        <f>IFERROR((MYRANKS_H[[#This Row],[H]]+MYRANKS_H[[#This Row],[2B]]+2*MYRANKS_H[[#This Row],[3B]]+3*MYRANKS_H[[#This Row],[HR]])/MYRANKS_H[[#This Row],[AB]],0)</f>
        <v>0.41564792176039123</v>
      </c>
      <c r="V1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  <c r="W191" s="69">
        <f>VLOOKUP(MYRANKS_H[[#This Row],[POS]],REPLACEMENT_LEVEL[],2,FALSE)</f>
        <v>496</v>
      </c>
      <c r="X191" s="69">
        <f>MYRANKS_H[[#This Row],[PROJ PTS]]-MYRANKS_H[[#This Row],[REPL LEVEL]]</f>
        <v>-21</v>
      </c>
    </row>
    <row r="192" spans="1:24" ht="15" customHeight="1" x14ac:dyDescent="0.25">
      <c r="A192" s="44" t="s">
        <v>14992</v>
      </c>
      <c r="B192" s="46" t="str">
        <f>VLOOKUP(MYRANKS_H[[#This Row],[PLAYERID]],PLAYERIDMAP[],COLUMN(PLAYERIDMAP[LASTNAME]),FALSE)</f>
        <v>Beltran</v>
      </c>
      <c r="C192" s="51" t="str">
        <f>VLOOKUP(MYRANKS_H[[#This Row],[PLAYERID]],PLAYERIDMAP[],COLUMN(PLAYERIDMAP[FIRSTNAME]),FALSE)</f>
        <v>Carlos</v>
      </c>
      <c r="D192" s="51" t="str">
        <f>VLOOKUP(MYRANKS_H[[#This Row],[PLAYERID]],PLAYERIDMAP[],COLUMN(PLAYERIDMAP[TEAM]),FALSE)</f>
        <v>NYY</v>
      </c>
      <c r="E192" s="51" t="str">
        <f>VLOOKUP(MYRANKS_H[[#This Row],[PLAYERID]],PLAYERIDMAP[],COLUMN(PLAYERIDMAP[POS]),FALSE)</f>
        <v>OF</v>
      </c>
      <c r="F192" s="51">
        <f>VLOOKUP(MYRANKS_H[[#This Row],[PLAYERID]],PLAYERIDMAP[],COLUMN(PLAYERIDMAP[IDFANGRAPHS]),FALSE)</f>
        <v>589</v>
      </c>
      <c r="G192" s="52">
        <f>IFERROR(VLOOKUP(MYRANKS_H[[#This Row],[IDFANGRAPHS]],STEAMER_H[],COLUMN(STEAMER_H[PA]),FALSE),0)</f>
        <v>459</v>
      </c>
      <c r="H192" s="52">
        <f>IFERROR(VLOOKUP(MYRANKS_H[[#This Row],[IDFANGRAPHS]],STEAMER_H[],COLUMN(STEAMER_H[AB]),FALSE),0)</f>
        <v>413</v>
      </c>
      <c r="I192" s="52">
        <f>IFERROR(VLOOKUP(MYRANKS_H[[#This Row],[IDFANGRAPHS]],STEAMER_H[],COLUMN(STEAMER_H[H]),FALSE),0)</f>
        <v>108</v>
      </c>
      <c r="J192" s="52">
        <f>IFERROR(VLOOKUP(MYRANKS_H[[#This Row],[IDFANGRAPHS]],STEAMER_H[],COLUMN(STEAMER_H[2B]),FALSE),0)</f>
        <v>22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17</v>
      </c>
      <c r="M192" s="52">
        <f>IFERROR(VLOOKUP(MYRANKS_H[[#This Row],[IDFANGRAPHS]],STEAMER_H[],COLUMN(STEAMER_H[R]),FALSE),0)</f>
        <v>56</v>
      </c>
      <c r="N192" s="52">
        <f>IFERROR(VLOOKUP(MYRANKS_H[[#This Row],[IDFANGRAPHS]],STEAMER_H[],COLUMN(STEAMER_H[RBI]),FALSE),0)</f>
        <v>58</v>
      </c>
      <c r="O192" s="52">
        <f>IFERROR(VLOOKUP(MYRANKS_H[[#This Row],[IDFANGRAPHS]],STEAMER_H[],COLUMN(STEAMER_H[BB]),FALSE),0)</f>
        <v>38</v>
      </c>
      <c r="P192" s="52">
        <f>IFERROR(VLOOKUP(MYRANKS_H[[#This Row],[IDFANGRAPHS]],STEAMER_H[],COLUMN(STEAMER_H[HBP]),FALSE),0)</f>
        <v>3</v>
      </c>
      <c r="Q192" s="52">
        <f>IFERROR(VLOOKUP(MYRANKS_H[[#This Row],[IDFANGRAPHS]],STEAMER_H[],COLUMN(STEAMER_H[SO]),FALSE),0)</f>
        <v>85</v>
      </c>
      <c r="R192" s="52">
        <f>IFERROR(VLOOKUP(MYRANKS_H[[#This Row],[IDFANGRAPHS]],STEAMER_H[],COLUMN(STEAMER_H[SB]),FALSE),0)</f>
        <v>3</v>
      </c>
      <c r="S192" s="54">
        <f>IFERROR(MYRANKS_H[[#This Row],[H]]/MYRANKS_H[[#This Row],[AB]],0)</f>
        <v>0.26150121065375304</v>
      </c>
      <c r="T192" s="54">
        <f>IFERROR((MYRANKS_H[[#This Row],[H]]+MYRANKS_H[[#This Row],[BB]]+MYRANKS_H[[#This Row],[HBP]])/(MYRANKS_H[[#This Row],[AB]]+MYRANKS_H[[#This Row],[BB]]+MYRANKS_H[[#This Row],[HBP]]),0)</f>
        <v>0.32819383259911894</v>
      </c>
      <c r="U192" s="54">
        <f>IFERROR((MYRANKS_H[[#This Row],[H]]+MYRANKS_H[[#This Row],[2B]]+2*MYRANKS_H[[#This Row],[3B]]+3*MYRANKS_H[[#This Row],[HR]])/MYRANKS_H[[#This Row],[AB]],0)</f>
        <v>0.4430992736077482</v>
      </c>
      <c r="V1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92" s="69">
        <f>VLOOKUP(MYRANKS_H[[#This Row],[POS]],REPLACEMENT_LEVEL[],2,FALSE)</f>
        <v>496</v>
      </c>
      <c r="X192" s="69">
        <f>MYRANKS_H[[#This Row],[PROJ PTS]]-MYRANKS_H[[#This Row],[REPL LEVEL]]</f>
        <v>-22</v>
      </c>
    </row>
    <row r="193" spans="1:24" ht="15" customHeight="1" x14ac:dyDescent="0.25">
      <c r="A193" s="44" t="s">
        <v>19506</v>
      </c>
      <c r="B193" s="46" t="str">
        <f>VLOOKUP(MYRANKS_H[[#This Row],[PLAYERID]],PLAYERIDMAP[],COLUMN(PLAYERIDMAP[LASTNAME]),FALSE)</f>
        <v>Segura</v>
      </c>
      <c r="C193" s="51" t="str">
        <f>VLOOKUP(MYRANKS_H[[#This Row],[PLAYERID]],PLAYERIDMAP[],COLUMN(PLAYERIDMAP[FIRSTNAME]),FALSE)</f>
        <v>Jean</v>
      </c>
      <c r="D193" s="51" t="str">
        <f>VLOOKUP(MYRANKS_H[[#This Row],[PLAYERID]],PLAYERIDMAP[],COLUMN(PLAYERIDMAP[TEAM]),FALSE)</f>
        <v>MIL</v>
      </c>
      <c r="E193" s="51" t="str">
        <f>VLOOKUP(MYRANKS_H[[#This Row],[PLAYERID]],PLAYERIDMAP[],COLUMN(PLAYERIDMAP[POS]),FALSE)</f>
        <v>SS</v>
      </c>
      <c r="F193" s="51">
        <f>VLOOKUP(MYRANKS_H[[#This Row],[PLAYERID]],PLAYERIDMAP[],COLUMN(PLAYERIDMAP[IDFANGRAPHS]),FALSE)</f>
        <v>5933</v>
      </c>
      <c r="G193" s="52">
        <f>IFERROR(VLOOKUP(MYRANKS_H[[#This Row],[IDFANGRAPHS]],STEAMER_H[],COLUMN(STEAMER_H[PA]),FALSE),0)</f>
        <v>511</v>
      </c>
      <c r="H193" s="52">
        <f>IFERROR(VLOOKUP(MYRANKS_H[[#This Row],[IDFANGRAPHS]],STEAMER_H[],COLUMN(STEAMER_H[AB]),FALSE),0)</f>
        <v>472</v>
      </c>
      <c r="I193" s="52">
        <f>IFERROR(VLOOKUP(MYRANKS_H[[#This Row],[IDFANGRAPHS]],STEAMER_H[],COLUMN(STEAMER_H[H]),FALSE),0)</f>
        <v>126</v>
      </c>
      <c r="J193" s="52">
        <f>IFERROR(VLOOKUP(MYRANKS_H[[#This Row],[IDFANGRAPHS]],STEAMER_H[],COLUMN(STEAMER_H[2B]),FALSE),0)</f>
        <v>18</v>
      </c>
      <c r="K193" s="52">
        <f>IFERROR(VLOOKUP(MYRANKS_H[[#This Row],[IDFANGRAPHS]],STEAMER_H[],COLUMN(STEAMER_H[3B]),FALSE),0)</f>
        <v>6</v>
      </c>
      <c r="L193" s="52">
        <f>IFERROR(VLOOKUP(MYRANKS_H[[#This Row],[IDFANGRAPHS]],STEAMER_H[],COLUMN(STEAMER_H[HR]),FALSE),0)</f>
        <v>8</v>
      </c>
      <c r="M193" s="52">
        <f>IFERROR(VLOOKUP(MYRANKS_H[[#This Row],[IDFANGRAPHS]],STEAMER_H[],COLUMN(STEAMER_H[R]),FALSE),0)</f>
        <v>52</v>
      </c>
      <c r="N193" s="52">
        <f>IFERROR(VLOOKUP(MYRANKS_H[[#This Row],[IDFANGRAPHS]],STEAMER_H[],COLUMN(STEAMER_H[RBI]),FALSE),0)</f>
        <v>47</v>
      </c>
      <c r="O193" s="52">
        <f>IFERROR(VLOOKUP(MYRANKS_H[[#This Row],[IDFANGRAPHS]],STEAMER_H[],COLUMN(STEAMER_H[BB]),FALSE),0)</f>
        <v>27</v>
      </c>
      <c r="P193" s="52">
        <f>IFERROR(VLOOKUP(MYRANKS_H[[#This Row],[IDFANGRAPHS]],STEAMER_H[],COLUMN(STEAMER_H[HBP]),FALSE),0)</f>
        <v>5</v>
      </c>
      <c r="Q193" s="52">
        <f>IFERROR(VLOOKUP(MYRANKS_H[[#This Row],[IDFANGRAPHS]],STEAMER_H[],COLUMN(STEAMER_H[SO]),FALSE),0)</f>
        <v>64</v>
      </c>
      <c r="R193" s="52">
        <f>IFERROR(VLOOKUP(MYRANKS_H[[#This Row],[IDFANGRAPHS]],STEAMER_H[],COLUMN(STEAMER_H[SB]),FALSE),0)</f>
        <v>21</v>
      </c>
      <c r="S193" s="54">
        <f>IFERROR(MYRANKS_H[[#This Row],[H]]/MYRANKS_H[[#This Row],[AB]],0)</f>
        <v>0.26694915254237289</v>
      </c>
      <c r="T193" s="54">
        <f>IFERROR((MYRANKS_H[[#This Row],[H]]+MYRANKS_H[[#This Row],[BB]]+MYRANKS_H[[#This Row],[HBP]])/(MYRANKS_H[[#This Row],[AB]]+MYRANKS_H[[#This Row],[BB]]+MYRANKS_H[[#This Row],[HBP]]),0)</f>
        <v>0.31349206349206349</v>
      </c>
      <c r="U193" s="54">
        <f>IFERROR((MYRANKS_H[[#This Row],[H]]+MYRANKS_H[[#This Row],[2B]]+2*MYRANKS_H[[#This Row],[3B]]+3*MYRANKS_H[[#This Row],[HR]])/MYRANKS_H[[#This Row],[AB]],0)</f>
        <v>0.38135593220338981</v>
      </c>
      <c r="V1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  <c r="W193" s="69">
        <f>VLOOKUP(MYRANKS_H[[#This Row],[POS]],REPLACEMENT_LEVEL[],2,FALSE)</f>
        <v>480</v>
      </c>
      <c r="X193" s="69">
        <f>MYRANKS_H[[#This Row],[PROJ PTS]]-MYRANKS_H[[#This Row],[REPL LEVEL]]</f>
        <v>-22</v>
      </c>
    </row>
    <row r="194" spans="1:24" ht="15" customHeight="1" x14ac:dyDescent="0.25">
      <c r="A194" s="44" t="s">
        <v>20105</v>
      </c>
      <c r="B194" s="46" t="str">
        <f>VLOOKUP(MYRANKS_H[[#This Row],[PLAYERID]],PLAYERIDMAP[],COLUMN(PLAYERIDMAP[LASTNAME]),FALSE)</f>
        <v>Vogt</v>
      </c>
      <c r="C194" s="51" t="str">
        <f>VLOOKUP(MYRANKS_H[[#This Row],[PLAYERID]],PLAYERIDMAP[],COLUMN(PLAYERIDMAP[FIRSTNAME]),FALSE)</f>
        <v>Stephen</v>
      </c>
      <c r="D194" s="51" t="str">
        <f>VLOOKUP(MYRANKS_H[[#This Row],[PLAYERID]],PLAYERIDMAP[],COLUMN(PLAYERIDMAP[TEAM]),FALSE)</f>
        <v>OAK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5000</v>
      </c>
      <c r="G194" s="52">
        <f>IFERROR(VLOOKUP(MYRANKS_H[[#This Row],[IDFANGRAPHS]],STEAMER_H[],COLUMN(STEAMER_H[PA]),FALSE),0)</f>
        <v>503</v>
      </c>
      <c r="H194" s="52">
        <f>IFERROR(VLOOKUP(MYRANKS_H[[#This Row],[IDFANGRAPHS]],STEAMER_H[],COLUMN(STEAMER_H[AB]),FALSE),0)</f>
        <v>461</v>
      </c>
      <c r="I194" s="52">
        <f>IFERROR(VLOOKUP(MYRANKS_H[[#This Row],[IDFANGRAPHS]],STEAMER_H[],COLUMN(STEAMER_H[H]),FALSE),0)</f>
        <v>122</v>
      </c>
      <c r="J194" s="52">
        <f>IFERROR(VLOOKUP(MYRANKS_H[[#This Row],[IDFANGRAPHS]],STEAMER_H[],COLUMN(STEAMER_H[2B]),FALSE),0)</f>
        <v>23</v>
      </c>
      <c r="K194" s="52">
        <f>IFERROR(VLOOKUP(MYRANKS_H[[#This Row],[IDFANGRAPHS]],STEAMER_H[],COLUMN(STEAMER_H[3B]),FALSE),0)</f>
        <v>4</v>
      </c>
      <c r="L194" s="52">
        <f>IFERROR(VLOOKUP(MYRANKS_H[[#This Row],[IDFANGRAPHS]],STEAMER_H[],COLUMN(STEAMER_H[HR]),FALSE),0)</f>
        <v>11</v>
      </c>
      <c r="M194" s="52">
        <f>IFERROR(VLOOKUP(MYRANKS_H[[#This Row],[IDFANGRAPHS]],STEAMER_H[],COLUMN(STEAMER_H[R]),FALSE),0)</f>
        <v>54</v>
      </c>
      <c r="N194" s="52">
        <f>IFERROR(VLOOKUP(MYRANKS_H[[#This Row],[IDFANGRAPHS]],STEAMER_H[],COLUMN(STEAMER_H[RBI]),FALSE),0)</f>
        <v>55</v>
      </c>
      <c r="O194" s="52">
        <f>IFERROR(VLOOKUP(MYRANKS_H[[#This Row],[IDFANGRAPHS]],STEAMER_H[],COLUMN(STEAMER_H[BB]),FALSE),0)</f>
        <v>34</v>
      </c>
      <c r="P194" s="52">
        <f>IFERROR(VLOOKUP(MYRANKS_H[[#This Row],[IDFANGRAPHS]],STEAMER_H[],COLUMN(STEAMER_H[HBP]),FALSE),0)</f>
        <v>2</v>
      </c>
      <c r="Q194" s="52">
        <f>IFERROR(VLOOKUP(MYRANKS_H[[#This Row],[IDFANGRAPHS]],STEAMER_H[],COLUMN(STEAMER_H[SO]),FALSE),0)</f>
        <v>70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0.2646420824295011</v>
      </c>
      <c r="T194" s="54">
        <f>IFERROR((MYRANKS_H[[#This Row],[H]]+MYRANKS_H[[#This Row],[BB]]+MYRANKS_H[[#This Row],[HBP]])/(MYRANKS_H[[#This Row],[AB]]+MYRANKS_H[[#This Row],[BB]]+MYRANKS_H[[#This Row],[HBP]]),0)</f>
        <v>0.31790744466800802</v>
      </c>
      <c r="U194" s="54">
        <f>IFERROR((MYRANKS_H[[#This Row],[H]]+MYRANKS_H[[#This Row],[2B]]+2*MYRANKS_H[[#This Row],[3B]]+3*MYRANKS_H[[#This Row],[HR]])/MYRANKS_H[[#This Row],[AB]],0)</f>
        <v>0.40347071583514099</v>
      </c>
      <c r="V1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  <c r="W194" s="69">
        <f>VLOOKUP(MYRANKS_H[[#This Row],[POS]],REPLACEMENT_LEVEL[],2,FALSE)</f>
        <v>467</v>
      </c>
      <c r="X194" s="69">
        <f>MYRANKS_H[[#This Row],[PROJ PTS]]-MYRANKS_H[[#This Row],[REPL LEVEL]]</f>
        <v>-22</v>
      </c>
    </row>
    <row r="195" spans="1:24" ht="15" customHeight="1" x14ac:dyDescent="0.25">
      <c r="A195" s="44" t="s">
        <v>16182</v>
      </c>
      <c r="B195" s="46" t="str">
        <f>VLOOKUP(MYRANKS_H[[#This Row],[PLAYERID]],PLAYERIDMAP[],COLUMN(PLAYERIDMAP[LASTNAME]),FALSE)</f>
        <v>Escobar</v>
      </c>
      <c r="C195" s="51" t="str">
        <f>VLOOKUP(MYRANKS_H[[#This Row],[PLAYERID]],PLAYERIDMAP[],COLUMN(PLAYERIDMAP[FIRSTNAME]),FALSE)</f>
        <v>Alcides</v>
      </c>
      <c r="D195" s="51" t="str">
        <f>VLOOKUP(MYRANKS_H[[#This Row],[PLAYERID]],PLAYERIDMAP[],COLUMN(PLAYERIDMAP[TEAM]),FALSE)</f>
        <v>KC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6310</v>
      </c>
      <c r="G195" s="52">
        <f>IFERROR(VLOOKUP(MYRANKS_H[[#This Row],[IDFANGRAPHS]],STEAMER_H[],COLUMN(STEAMER_H[PA]),FALSE),0)</f>
        <v>600</v>
      </c>
      <c r="H195" s="52">
        <f>IFERROR(VLOOKUP(MYRANKS_H[[#This Row],[IDFANGRAPHS]],STEAMER_H[],COLUMN(STEAMER_H[AB]),FALSE),0)</f>
        <v>561</v>
      </c>
      <c r="I195" s="52">
        <f>IFERROR(VLOOKUP(MYRANKS_H[[#This Row],[IDFANGRAPHS]],STEAMER_H[],COLUMN(STEAMER_H[H]),FALSE),0)</f>
        <v>146</v>
      </c>
      <c r="J195" s="52">
        <f>IFERROR(VLOOKUP(MYRANKS_H[[#This Row],[IDFANGRAPHS]],STEAMER_H[],COLUMN(STEAMER_H[2B]),FALSE),0)</f>
        <v>27</v>
      </c>
      <c r="K195" s="52">
        <f>IFERROR(VLOOKUP(MYRANKS_H[[#This Row],[IDFANGRAPHS]],STEAMER_H[],COLUMN(STEAMER_H[3B]),FALSE),0)</f>
        <v>4</v>
      </c>
      <c r="L195" s="52">
        <f>IFERROR(VLOOKUP(MYRANKS_H[[#This Row],[IDFANGRAPHS]],STEAMER_H[],COLUMN(STEAMER_H[HR]),FALSE),0)</f>
        <v>5</v>
      </c>
      <c r="M195" s="52">
        <f>IFERROR(VLOOKUP(MYRANKS_H[[#This Row],[IDFANGRAPHS]],STEAMER_H[],COLUMN(STEAMER_H[R]),FALSE),0)</f>
        <v>61</v>
      </c>
      <c r="N195" s="52">
        <f>IFERROR(VLOOKUP(MYRANKS_H[[#This Row],[IDFANGRAPHS]],STEAMER_H[],COLUMN(STEAMER_H[RBI]),FALSE),0)</f>
        <v>50</v>
      </c>
      <c r="O195" s="52">
        <f>IFERROR(VLOOKUP(MYRANKS_H[[#This Row],[IDFANGRAPHS]],STEAMER_H[],COLUMN(STEAMER_H[BB]),FALSE),0)</f>
        <v>24</v>
      </c>
      <c r="P195" s="52">
        <f>IFERROR(VLOOKUP(MYRANKS_H[[#This Row],[IDFANGRAPHS]],STEAMER_H[],COLUMN(STEAMER_H[HBP]),FALSE),0)</f>
        <v>5</v>
      </c>
      <c r="Q195" s="52">
        <f>IFERROR(VLOOKUP(MYRANKS_H[[#This Row],[IDFANGRAPHS]],STEAMER_H[],COLUMN(STEAMER_H[SO]),FALSE),0)</f>
        <v>82</v>
      </c>
      <c r="R195" s="52">
        <f>IFERROR(VLOOKUP(MYRANKS_H[[#This Row],[IDFANGRAPHS]],STEAMER_H[],COLUMN(STEAMER_H[SB]),FALSE),0)</f>
        <v>23</v>
      </c>
      <c r="S195" s="54">
        <f>IFERROR(MYRANKS_H[[#This Row],[H]]/MYRANKS_H[[#This Row],[AB]],0)</f>
        <v>0.26024955436720143</v>
      </c>
      <c r="T195" s="54">
        <f>IFERROR((MYRANKS_H[[#This Row],[H]]+MYRANKS_H[[#This Row],[BB]]+MYRANKS_H[[#This Row],[HBP]])/(MYRANKS_H[[#This Row],[AB]]+MYRANKS_H[[#This Row],[BB]]+MYRANKS_H[[#This Row],[HBP]]),0)</f>
        <v>0.29661016949152541</v>
      </c>
      <c r="U195" s="54">
        <f>IFERROR((MYRANKS_H[[#This Row],[H]]+MYRANKS_H[[#This Row],[2B]]+2*MYRANKS_H[[#This Row],[3B]]+3*MYRANKS_H[[#This Row],[HR]])/MYRANKS_H[[#This Row],[AB]],0)</f>
        <v>0.34937611408199643</v>
      </c>
      <c r="V1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  <c r="W195" s="69">
        <f>VLOOKUP(MYRANKS_H[[#This Row],[POS]],REPLACEMENT_LEVEL[],2,FALSE)</f>
        <v>480</v>
      </c>
      <c r="X195" s="69">
        <f>MYRANKS_H[[#This Row],[PROJ PTS]]-MYRANKS_H[[#This Row],[REPL LEVEL]]</f>
        <v>-24</v>
      </c>
    </row>
    <row r="196" spans="1:24" x14ac:dyDescent="0.25">
      <c r="A196" s="44" t="s">
        <v>19288</v>
      </c>
      <c r="B196" s="46" t="str">
        <f>VLOOKUP(MYRANKS_H[[#This Row],[PLAYERID]],PLAYERIDMAP[],COLUMN(PLAYERIDMAP[LASTNAME]),FALSE)</f>
        <v>Ruggiano</v>
      </c>
      <c r="C196" s="51" t="str">
        <f>VLOOKUP(MYRANKS_H[[#This Row],[PLAYERID]],PLAYERIDMAP[],COLUMN(PLAYERIDMAP[FIRSTNAME]),FALSE)</f>
        <v>Justin</v>
      </c>
      <c r="D196" s="51" t="str">
        <f>VLOOKUP(MYRANKS_H[[#This Row],[PLAYERID]],PLAYERIDMAP[],COLUMN(PLAYERIDMAP[TEAM]),FALSE)</f>
        <v>CHC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7620</v>
      </c>
      <c r="G196" s="52">
        <f>IFERROR(VLOOKUP(MYRANKS_H[[#This Row],[IDFANGRAPHS]],STEAMER_H[],COLUMN(STEAMER_H[PA]),FALSE),0)</f>
        <v>535</v>
      </c>
      <c r="H196" s="52">
        <f>IFERROR(VLOOKUP(MYRANKS_H[[#This Row],[IDFANGRAPHS]],STEAMER_H[],COLUMN(STEAMER_H[AB]),FALSE),0)</f>
        <v>482</v>
      </c>
      <c r="I196" s="52">
        <f>IFERROR(VLOOKUP(MYRANKS_H[[#This Row],[IDFANGRAPHS]],STEAMER_H[],COLUMN(STEAMER_H[H]),FALSE),0)</f>
        <v>116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1</v>
      </c>
      <c r="L196" s="52">
        <f>IFERROR(VLOOKUP(MYRANKS_H[[#This Row],[IDFANGRAPHS]],STEAMER_H[],COLUMN(STEAMER_H[HR]),FALSE),0)</f>
        <v>15</v>
      </c>
      <c r="M196" s="52">
        <f>IFERROR(VLOOKUP(MYRANKS_H[[#This Row],[IDFANGRAPHS]],STEAMER_H[],COLUMN(STEAMER_H[R]),FALSE),0)</f>
        <v>59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42</v>
      </c>
      <c r="P196" s="52">
        <f>IFERROR(VLOOKUP(MYRANKS_H[[#This Row],[IDFANGRAPHS]],STEAMER_H[],COLUMN(STEAMER_H[HBP]),FALSE),0)</f>
        <v>4</v>
      </c>
      <c r="Q196" s="52">
        <f>IFERROR(VLOOKUP(MYRANKS_H[[#This Row],[IDFANGRAPHS]],STEAMER_H[],COLUMN(STEAMER_H[SO]),FALSE),0)</f>
        <v>139</v>
      </c>
      <c r="R196" s="52">
        <f>IFERROR(VLOOKUP(MYRANKS_H[[#This Row],[IDFANGRAPHS]],STEAMER_H[],COLUMN(STEAMER_H[SB]),FALSE),0)</f>
        <v>11</v>
      </c>
      <c r="S196" s="54">
        <f>IFERROR(MYRANKS_H[[#This Row],[H]]/MYRANKS_H[[#This Row],[AB]],0)</f>
        <v>0.24066390041493776</v>
      </c>
      <c r="T196" s="54">
        <f>IFERROR((MYRANKS_H[[#This Row],[H]]+MYRANKS_H[[#This Row],[BB]]+MYRANKS_H[[#This Row],[HBP]])/(MYRANKS_H[[#This Row],[AB]]+MYRANKS_H[[#This Row],[BB]]+MYRANKS_H[[#This Row],[HBP]]),0)</f>
        <v>0.30681818181818182</v>
      </c>
      <c r="U196" s="54">
        <f>IFERROR((MYRANKS_H[[#This Row],[H]]+MYRANKS_H[[#This Row],[2B]]+2*MYRANKS_H[[#This Row],[3B]]+3*MYRANKS_H[[#This Row],[HR]])/MYRANKS_H[[#This Row],[AB]],0)</f>
        <v>0.38589211618257263</v>
      </c>
      <c r="V1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  <c r="W196" s="69">
        <f>VLOOKUP(MYRANKS_H[[#This Row],[POS]],REPLACEMENT_LEVEL[],2,FALSE)</f>
        <v>496</v>
      </c>
      <c r="X196" s="69">
        <f>MYRANKS_H[[#This Row],[PROJ PTS]]-MYRANKS_H[[#This Row],[REPL LEVEL]]</f>
        <v>-30</v>
      </c>
    </row>
    <row r="197" spans="1:24" ht="15" customHeight="1" x14ac:dyDescent="0.25">
      <c r="A197" s="44" t="s">
        <v>15067</v>
      </c>
      <c r="B197" s="46" t="str">
        <f>VLOOKUP(MYRANKS_H[[#This Row],[PLAYERID]],PLAYERIDMAP[],COLUMN(PLAYERIDMAP[LASTNAME]),FALSE)</f>
        <v>Blanco</v>
      </c>
      <c r="C197" s="51" t="str">
        <f>VLOOKUP(MYRANKS_H[[#This Row],[PLAYERID]],PLAYERIDMAP[],COLUMN(PLAYERIDMAP[FIRSTNAME]),FALSE)</f>
        <v>Gregor</v>
      </c>
      <c r="D197" s="51" t="str">
        <f>VLOOKUP(MYRANKS_H[[#This Row],[PLAYERID]],PLAYERIDMAP[],COLUMN(PLAYERIDMAP[TEAM]),FALSE)</f>
        <v>SF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3123</v>
      </c>
      <c r="G197" s="52">
        <f>IFERROR(VLOOKUP(MYRANKS_H[[#This Row],[IDFANGRAPHS]],STEAMER_H[],COLUMN(STEAMER_H[PA]),FALSE),0)</f>
        <v>550</v>
      </c>
      <c r="H197" s="52">
        <f>IFERROR(VLOOKUP(MYRANKS_H[[#This Row],[IDFANGRAPHS]],STEAMER_H[],COLUMN(STEAMER_H[AB]),FALSE),0)</f>
        <v>484</v>
      </c>
      <c r="I197" s="52">
        <f>IFERROR(VLOOKUP(MYRANKS_H[[#This Row],[IDFANGRAPHS]],STEAMER_H[],COLUMN(STEAMER_H[H]),FALSE),0)</f>
        <v>120</v>
      </c>
      <c r="J197" s="52">
        <f>IFERROR(VLOOKUP(MYRANKS_H[[#This Row],[IDFANGRAPHS]],STEAMER_H[],COLUMN(STEAMER_H[2B]),FALSE),0)</f>
        <v>21</v>
      </c>
      <c r="K197" s="52">
        <f>IFERROR(VLOOKUP(MYRANKS_H[[#This Row],[IDFANGRAPHS]],STEAMER_H[],COLUMN(STEAMER_H[3B]),FALSE),0)</f>
        <v>5</v>
      </c>
      <c r="L197" s="52">
        <f>IFERROR(VLOOKUP(MYRANKS_H[[#This Row],[IDFANGRAPHS]],STEAMER_H[],COLUMN(STEAMER_H[HR]),FALSE),0)</f>
        <v>5</v>
      </c>
      <c r="M197" s="52">
        <f>IFERROR(VLOOKUP(MYRANKS_H[[#This Row],[IDFANGRAPHS]],STEAMER_H[],COLUMN(STEAMER_H[R]),FALSE),0)</f>
        <v>54</v>
      </c>
      <c r="N197" s="52">
        <f>IFERROR(VLOOKUP(MYRANKS_H[[#This Row],[IDFANGRAPHS]],STEAMER_H[],COLUMN(STEAMER_H[RBI]),FALSE),0)</f>
        <v>43</v>
      </c>
      <c r="O197" s="52">
        <f>IFERROR(VLOOKUP(MYRANKS_H[[#This Row],[IDFANGRAPHS]],STEAMER_H[],COLUMN(STEAMER_H[BB]),FALSE),0)</f>
        <v>55</v>
      </c>
      <c r="P197" s="52">
        <f>IFERROR(VLOOKUP(MYRANKS_H[[#This Row],[IDFANGRAPHS]],STEAMER_H[],COLUMN(STEAMER_H[HBP]),FALSE),0)</f>
        <v>3</v>
      </c>
      <c r="Q197" s="52">
        <f>IFERROR(VLOOKUP(MYRANKS_H[[#This Row],[IDFANGRAPHS]],STEAMER_H[],COLUMN(STEAMER_H[SO]),FALSE),0)</f>
        <v>104</v>
      </c>
      <c r="R197" s="52">
        <f>IFERROR(VLOOKUP(MYRANKS_H[[#This Row],[IDFANGRAPHS]],STEAMER_H[],COLUMN(STEAMER_H[SB]),FALSE),0)</f>
        <v>17</v>
      </c>
      <c r="S197" s="54">
        <f>IFERROR(MYRANKS_H[[#This Row],[H]]/MYRANKS_H[[#This Row],[AB]],0)</f>
        <v>0.24793388429752067</v>
      </c>
      <c r="T197" s="54">
        <f>IFERROR((MYRANKS_H[[#This Row],[H]]+MYRANKS_H[[#This Row],[BB]]+MYRANKS_H[[#This Row],[HBP]])/(MYRANKS_H[[#This Row],[AB]]+MYRANKS_H[[#This Row],[BB]]+MYRANKS_H[[#This Row],[HBP]]),0)</f>
        <v>0.32841328413284132</v>
      </c>
      <c r="U197" s="54">
        <f>IFERROR((MYRANKS_H[[#This Row],[H]]+MYRANKS_H[[#This Row],[2B]]+2*MYRANKS_H[[#This Row],[3B]]+3*MYRANKS_H[[#This Row],[HR]])/MYRANKS_H[[#This Row],[AB]],0)</f>
        <v>0.34297520661157027</v>
      </c>
      <c r="V1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7" s="69">
        <f>VLOOKUP(MYRANKS_H[[#This Row],[POS]],REPLACEMENT_LEVEL[],2,FALSE)</f>
        <v>496</v>
      </c>
      <c r="X197" s="69">
        <f>MYRANKS_H[[#This Row],[PROJ PTS]]-MYRANKS_H[[#This Row],[REPL LEVEL]]</f>
        <v>-31</v>
      </c>
    </row>
    <row r="198" spans="1:24" x14ac:dyDescent="0.25">
      <c r="A198" s="44" t="s">
        <v>17232</v>
      </c>
      <c r="B198" s="46" t="str">
        <f>VLOOKUP(MYRANKS_H[[#This Row],[PLAYERID]],PLAYERIDMAP[],COLUMN(PLAYERIDMAP[LASTNAME]),FALSE)</f>
        <v>Jay</v>
      </c>
      <c r="C198" s="51" t="str">
        <f>VLOOKUP(MYRANKS_H[[#This Row],[PLAYERID]],PLAYERIDMAP[],COLUMN(PLAYERIDMAP[FIRSTNAME]),FALSE)</f>
        <v>Jon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OF</v>
      </c>
      <c r="F198" s="51">
        <f>VLOOKUP(MYRANKS_H[[#This Row],[PLAYERID]],PLAYERIDMAP[],COLUMN(PLAYERIDMAP[IDFANGRAPHS]),FALSE)</f>
        <v>5227</v>
      </c>
      <c r="G198" s="52">
        <f>IFERROR(VLOOKUP(MYRANKS_H[[#This Row],[IDFANGRAPHS]],STEAMER_H[],COLUMN(STEAMER_H[PA]),FALSE),0)</f>
        <v>532</v>
      </c>
      <c r="H198" s="52">
        <f>IFERROR(VLOOKUP(MYRANKS_H[[#This Row],[IDFANGRAPHS]],STEAMER_H[],COLUMN(STEAMER_H[AB]),FALSE),0)</f>
        <v>474</v>
      </c>
      <c r="I198" s="52">
        <f>IFERROR(VLOOKUP(MYRANKS_H[[#This Row],[IDFANGRAPHS]],STEAMER_H[],COLUMN(STEAMER_H[H]),FALSE),0)</f>
        <v>132</v>
      </c>
      <c r="J198" s="52">
        <f>IFERROR(VLOOKUP(MYRANKS_H[[#This Row],[IDFANGRAPHS]],STEAMER_H[],COLUMN(STEAMER_H[2B]),FALSE),0)</f>
        <v>24</v>
      </c>
      <c r="K198" s="52">
        <f>IFERROR(VLOOKUP(MYRANKS_H[[#This Row],[IDFANGRAPHS]],STEAMER_H[],COLUMN(STEAMER_H[3B]),FALSE),0)</f>
        <v>3</v>
      </c>
      <c r="L198" s="52">
        <f>IFERROR(VLOOKUP(MYRANKS_H[[#This Row],[IDFANGRAPHS]],STEAMER_H[],COLUMN(STEAMER_H[HR]),FALSE),0)</f>
        <v>6</v>
      </c>
      <c r="M198" s="52">
        <f>IFERROR(VLOOKUP(MYRANKS_H[[#This Row],[IDFANGRAPHS]],STEAMER_H[],COLUMN(STEAMER_H[R]),FALSE),0)</f>
        <v>56</v>
      </c>
      <c r="N198" s="52">
        <f>IFERROR(VLOOKUP(MYRANKS_H[[#This Row],[IDFANGRAPHS]],STEAMER_H[],COLUMN(STEAMER_H[RBI]),FALSE),0)</f>
        <v>47</v>
      </c>
      <c r="O198" s="52">
        <f>IFERROR(VLOOKUP(MYRANKS_H[[#This Row],[IDFANGRAPHS]],STEAMER_H[],COLUMN(STEAMER_H[BB]),FALSE),0)</f>
        <v>38</v>
      </c>
      <c r="P198" s="52">
        <f>IFERROR(VLOOKUP(MYRANKS_H[[#This Row],[IDFANGRAPHS]],STEAMER_H[],COLUMN(STEAMER_H[HBP]),FALSE),0)</f>
        <v>13</v>
      </c>
      <c r="Q198" s="52">
        <f>IFERROR(VLOOKUP(MYRANKS_H[[#This Row],[IDFANGRAPHS]],STEAMER_H[],COLUMN(STEAMER_H[SO]),FALSE),0)</f>
        <v>89</v>
      </c>
      <c r="R198" s="52">
        <f>IFERROR(VLOOKUP(MYRANKS_H[[#This Row],[IDFANGRAPHS]],STEAMER_H[],COLUMN(STEAMER_H[SB]),FALSE),0)</f>
        <v>8</v>
      </c>
      <c r="S198" s="54">
        <f>IFERROR(MYRANKS_H[[#This Row],[H]]/MYRANKS_H[[#This Row],[AB]],0)</f>
        <v>0.27848101265822783</v>
      </c>
      <c r="T198" s="54">
        <f>IFERROR((MYRANKS_H[[#This Row],[H]]+MYRANKS_H[[#This Row],[BB]]+MYRANKS_H[[#This Row],[HBP]])/(MYRANKS_H[[#This Row],[AB]]+MYRANKS_H[[#This Row],[BB]]+MYRANKS_H[[#This Row],[HBP]]),0)</f>
        <v>0.34857142857142859</v>
      </c>
      <c r="U198" s="54">
        <f>IFERROR((MYRANKS_H[[#This Row],[H]]+MYRANKS_H[[#This Row],[2B]]+2*MYRANKS_H[[#This Row],[3B]]+3*MYRANKS_H[[#This Row],[HR]])/MYRANKS_H[[#This Row],[AB]],0)</f>
        <v>0.379746835443038</v>
      </c>
      <c r="V1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8" s="69">
        <f>VLOOKUP(MYRANKS_H[[#This Row],[POS]],REPLACEMENT_LEVEL[],2,FALSE)</f>
        <v>496</v>
      </c>
      <c r="X198" s="69">
        <f>MYRANKS_H[[#This Row],[PROJ PTS]]-MYRANKS_H[[#This Row],[REPL LEVEL]]</f>
        <v>-31</v>
      </c>
    </row>
    <row r="199" spans="1:24" ht="15" customHeight="1" x14ac:dyDescent="0.25">
      <c r="A199" s="44" t="s">
        <v>17344</v>
      </c>
      <c r="B199" s="46" t="str">
        <f>VLOOKUP(MYRANKS_H[[#This Row],[PLAYERID]],PLAYERIDMAP[],COLUMN(PLAYERIDMAP[LASTNAME]),FALSE)</f>
        <v>Joyce</v>
      </c>
      <c r="C199" s="51" t="str">
        <f>VLOOKUP(MYRANKS_H[[#This Row],[PLAYERID]],PLAYERIDMAP[],COLUMN(PLAYERIDMAP[FIRSTNAME]),FALSE)</f>
        <v>Matt</v>
      </c>
      <c r="D199" s="51" t="str">
        <f>VLOOKUP(MYRANKS_H[[#This Row],[PLAYERID]],PLAYERIDMAP[],COLUMN(PLAYERIDMAP[TEAM]),FALSE)</f>
        <v>TB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3353</v>
      </c>
      <c r="G199" s="52">
        <f>IFERROR(VLOOKUP(MYRANKS_H[[#This Row],[IDFANGRAPHS]],STEAMER_H[],COLUMN(STEAMER_H[PA]),FALSE),0)</f>
        <v>488</v>
      </c>
      <c r="H199" s="52">
        <f>IFERROR(VLOOKUP(MYRANKS_H[[#This Row],[IDFANGRAPHS]],STEAMER_H[],COLUMN(STEAMER_H[AB]),FALSE),0)</f>
        <v>422</v>
      </c>
      <c r="I199" s="52">
        <f>IFERROR(VLOOKUP(MYRANKS_H[[#This Row],[IDFANGRAPHS]],STEAMER_H[],COLUMN(STEAMER_H[H]),FALSE),0)</f>
        <v>102</v>
      </c>
      <c r="J199" s="52">
        <f>IFERROR(VLOOKUP(MYRANKS_H[[#This Row],[IDFANGRAPHS]],STEAMER_H[],COLUMN(STEAMER_H[2B]),FALSE),0)</f>
        <v>22</v>
      </c>
      <c r="K199" s="52">
        <f>IFERROR(VLOOKUP(MYRANKS_H[[#This Row],[IDFANGRAPHS]],STEAMER_H[],COLUMN(STEAMER_H[3B]),FALSE),0)</f>
        <v>2</v>
      </c>
      <c r="L199" s="52">
        <f>IFERROR(VLOOKUP(MYRANKS_H[[#This Row],[IDFANGRAPHS]],STEAMER_H[],COLUMN(STEAMER_H[HR]),FALSE),0)</f>
        <v>13</v>
      </c>
      <c r="M199" s="52">
        <f>IFERROR(VLOOKUP(MYRANKS_H[[#This Row],[IDFANGRAPHS]],STEAMER_H[],COLUMN(STEAMER_H[R]),FALSE),0)</f>
        <v>56</v>
      </c>
      <c r="N199" s="52">
        <f>IFERROR(VLOOKUP(MYRANKS_H[[#This Row],[IDFANGRAPHS]],STEAMER_H[],COLUMN(STEAMER_H[RBI]),FALSE),0)</f>
        <v>53</v>
      </c>
      <c r="O199" s="52">
        <f>IFERROR(VLOOKUP(MYRANKS_H[[#This Row],[IDFANGRAPHS]],STEAMER_H[],COLUMN(STEAMER_H[BB]),FALSE),0)</f>
        <v>56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105</v>
      </c>
      <c r="R199" s="52">
        <f>IFERROR(VLOOKUP(MYRANKS_H[[#This Row],[IDFANGRAPHS]],STEAMER_H[],COLUMN(STEAMER_H[SB]),FALSE),0)</f>
        <v>5</v>
      </c>
      <c r="S199" s="54">
        <f>IFERROR(MYRANKS_H[[#This Row],[H]]/MYRANKS_H[[#This Row],[AB]],0)</f>
        <v>0.24170616113744076</v>
      </c>
      <c r="T199" s="54">
        <f>IFERROR((MYRANKS_H[[#This Row],[H]]+MYRANKS_H[[#This Row],[BB]]+MYRANKS_H[[#This Row],[HBP]])/(MYRANKS_H[[#This Row],[AB]]+MYRANKS_H[[#This Row],[BB]]+MYRANKS_H[[#This Row],[HBP]]),0)</f>
        <v>0.33609958506224069</v>
      </c>
      <c r="U199" s="54">
        <f>IFERROR((MYRANKS_H[[#This Row],[H]]+MYRANKS_H[[#This Row],[2B]]+2*MYRANKS_H[[#This Row],[3B]]+3*MYRANKS_H[[#This Row],[HR]])/MYRANKS_H[[#This Row],[AB]],0)</f>
        <v>0.39573459715639808</v>
      </c>
      <c r="V1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  <c r="W199" s="69">
        <f>VLOOKUP(MYRANKS_H[[#This Row],[POS]],REPLACEMENT_LEVEL[],2,FALSE)</f>
        <v>496</v>
      </c>
      <c r="X199" s="69">
        <f>MYRANKS_H[[#This Row],[PROJ PTS]]-MYRANKS_H[[#This Row],[REPL LEVEL]]</f>
        <v>-32</v>
      </c>
    </row>
    <row r="200" spans="1:24" ht="15" customHeight="1" x14ac:dyDescent="0.25">
      <c r="A200" s="44" t="s">
        <v>19753</v>
      </c>
      <c r="B200" s="46" t="str">
        <f>VLOOKUP(MYRANKS_H[[#This Row],[PLAYERID]],PLAYERIDMAP[],COLUMN(PLAYERIDMAP[LASTNAME]),FALSE)</f>
        <v>Suzuki</v>
      </c>
      <c r="C200" s="51" t="str">
        <f>VLOOKUP(MYRANKS_H[[#This Row],[PLAYERID]],PLAYERIDMAP[],COLUMN(PLAYERIDMAP[FIRSTNAME]),FALSE)</f>
        <v>Kurt</v>
      </c>
      <c r="D200" s="51" t="str">
        <f>VLOOKUP(MYRANKS_H[[#This Row],[PLAYERID]],PLAYERIDMAP[],COLUMN(PLAYERIDMAP[TEAM]),FALSE)</f>
        <v>MIN</v>
      </c>
      <c r="E200" s="51" t="str">
        <f>VLOOKUP(MYRANKS_H[[#This Row],[PLAYERID]],PLAYERIDMAP[],COLUMN(PLAYERIDMAP[POS]),FALSE)</f>
        <v>C</v>
      </c>
      <c r="F200" s="51">
        <f>VLOOKUP(MYRANKS_H[[#This Row],[PLAYERID]],PLAYERIDMAP[],COLUMN(PLAYERIDMAP[IDFANGRAPHS]),FALSE)</f>
        <v>8259</v>
      </c>
      <c r="G200" s="52">
        <f>IFERROR(VLOOKUP(MYRANKS_H[[#This Row],[IDFANGRAPHS]],STEAMER_H[],COLUMN(STEAMER_H[PA]),FALSE),0)</f>
        <v>337</v>
      </c>
      <c r="H200" s="52">
        <f>IFERROR(VLOOKUP(MYRANKS_H[[#This Row],[IDFANGRAPHS]],STEAMER_H[],COLUMN(STEAMER_H[AB]),FALSE),0)</f>
        <v>306</v>
      </c>
      <c r="I200" s="52">
        <f>IFERROR(VLOOKUP(MYRANKS_H[[#This Row],[IDFANGRAPHS]],STEAMER_H[],COLUMN(STEAMER_H[H]),FALSE),0)</f>
        <v>78</v>
      </c>
      <c r="J200" s="52">
        <f>IFERROR(VLOOKUP(MYRANKS_H[[#This Row],[IDFANGRAPHS]],STEAMER_H[],COLUMN(STEAMER_H[2B]),FALSE),0)</f>
        <v>17</v>
      </c>
      <c r="K200" s="52">
        <f>IFERROR(VLOOKUP(MYRANKS_H[[#This Row],[IDFANGRAPHS]],STEAMER_H[],COLUMN(STEAMER_H[3B]),FALSE),0)</f>
        <v>0</v>
      </c>
      <c r="L200" s="52">
        <f>IFERROR(VLOOKUP(MYRANKS_H[[#This Row],[IDFANGRAPHS]],STEAMER_H[],COLUMN(STEAMER_H[HR]),FALSE),0)</f>
        <v>5</v>
      </c>
      <c r="M200" s="52">
        <f>IFERROR(VLOOKUP(MYRANKS_H[[#This Row],[IDFANGRAPHS]],STEAMER_H[],COLUMN(STEAMER_H[R]),FALSE),0)</f>
        <v>33</v>
      </c>
      <c r="N200" s="52">
        <f>IFERROR(VLOOKUP(MYRANKS_H[[#This Row],[IDFANGRAPHS]],STEAMER_H[],COLUMN(STEAMER_H[RBI]),FALSE),0)</f>
        <v>32</v>
      </c>
      <c r="O200" s="52">
        <f>IFERROR(VLOOKUP(MYRANKS_H[[#This Row],[IDFANGRAPHS]],STEAMER_H[],COLUMN(STEAMER_H[BB]),FALSE),0)</f>
        <v>23</v>
      </c>
      <c r="P200" s="52">
        <f>IFERROR(VLOOKUP(MYRANKS_H[[#This Row],[IDFANGRAPHS]],STEAMER_H[],COLUMN(STEAMER_H[HBP]),FALSE),0)</f>
        <v>4</v>
      </c>
      <c r="Q200" s="52">
        <f>IFERROR(VLOOKUP(MYRANKS_H[[#This Row],[IDFANGRAPHS]],STEAMER_H[],COLUMN(STEAMER_H[SO]),FALSE),0)</f>
        <v>39</v>
      </c>
      <c r="R200" s="52">
        <f>IFERROR(VLOOKUP(MYRANKS_H[[#This Row],[IDFANGRAPHS]],STEAMER_H[],COLUMN(STEAMER_H[SB]),FALSE),0)</f>
        <v>1</v>
      </c>
      <c r="S200" s="54">
        <f>IFERROR(MYRANKS_H[[#This Row],[H]]/MYRANKS_H[[#This Row],[AB]],0)</f>
        <v>0.25490196078431371</v>
      </c>
      <c r="T200" s="54">
        <f>IFERROR((MYRANKS_H[[#This Row],[H]]+MYRANKS_H[[#This Row],[BB]]+MYRANKS_H[[#This Row],[HBP]])/(MYRANKS_H[[#This Row],[AB]]+MYRANKS_H[[#This Row],[BB]]+MYRANKS_H[[#This Row],[HBP]]),0)</f>
        <v>0.31531531531531531</v>
      </c>
      <c r="U200" s="54">
        <f>IFERROR((MYRANKS_H[[#This Row],[H]]+MYRANKS_H[[#This Row],[2B]]+2*MYRANKS_H[[#This Row],[3B]]+3*MYRANKS_H[[#This Row],[HR]])/MYRANKS_H[[#This Row],[AB]],0)</f>
        <v>0.35947712418300654</v>
      </c>
      <c r="V2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200" s="69">
        <f>VLOOKUP(MYRANKS_H[[#This Row],[POS]],REPLACEMENT_LEVEL[],2,FALSE)</f>
        <v>284</v>
      </c>
      <c r="X200" s="69">
        <f>MYRANKS_H[[#This Row],[PROJ PTS]]-MYRANKS_H[[#This Row],[REPL LEVEL]]</f>
        <v>-32</v>
      </c>
    </row>
    <row r="201" spans="1:24" x14ac:dyDescent="0.25">
      <c r="A201" s="44" t="s">
        <v>19962</v>
      </c>
      <c r="B201" s="46" t="str">
        <f>VLOOKUP(MYRANKS_H[[#This Row],[PLAYERID]],PLAYERIDMAP[],COLUMN(PLAYERIDMAP[LASTNAME]),FALSE)</f>
        <v>Upton</v>
      </c>
      <c r="C201" s="51" t="str">
        <f>VLOOKUP(MYRANKS_H[[#This Row],[PLAYERID]],PLAYERIDMAP[],COLUMN(PLAYERIDMAP[FIRSTNAME]),FALSE)</f>
        <v>B.J.</v>
      </c>
      <c r="D201" s="51" t="str">
        <f>VLOOKUP(MYRANKS_H[[#This Row],[PLAYERID]],PLAYERIDMAP[],COLUMN(PLAYERIDMAP[TEAM]),FALSE)</f>
        <v>ATL</v>
      </c>
      <c r="E201" s="51" t="str">
        <f>VLOOKUP(MYRANKS_H[[#This Row],[PLAYERID]],PLAYERIDMAP[],COLUMN(PLAYERIDMAP[POS]),FALSE)</f>
        <v>OF</v>
      </c>
      <c r="F201" s="51">
        <f>VLOOKUP(MYRANKS_H[[#This Row],[PLAYERID]],PLAYERIDMAP[],COLUMN(PLAYERIDMAP[IDFANGRAPHS]),FALSE)</f>
        <v>5015</v>
      </c>
      <c r="G201" s="52">
        <f>IFERROR(VLOOKUP(MYRANKS_H[[#This Row],[IDFANGRAPHS]],STEAMER_H[],COLUMN(STEAMER_H[PA]),FALSE),0)</f>
        <v>556</v>
      </c>
      <c r="H201" s="52">
        <f>IFERROR(VLOOKUP(MYRANKS_H[[#This Row],[IDFANGRAPHS]],STEAMER_H[],COLUMN(STEAMER_H[AB]),FALSE),0)</f>
        <v>493</v>
      </c>
      <c r="I201" s="52">
        <f>IFERROR(VLOOKUP(MYRANKS_H[[#This Row],[IDFANGRAPHS]],STEAMER_H[],COLUMN(STEAMER_H[H]),FALSE),0)</f>
        <v>106</v>
      </c>
      <c r="J201" s="52">
        <f>IFERROR(VLOOKUP(MYRANKS_H[[#This Row],[IDFANGRAPHS]],STEAMER_H[],COLUMN(STEAMER_H[2B]),FALSE),0)</f>
        <v>22</v>
      </c>
      <c r="K201" s="52">
        <f>IFERROR(VLOOKUP(MYRANKS_H[[#This Row],[IDFANGRAPHS]],STEAMER_H[],COLUMN(STEAMER_H[3B]),FALSE),0)</f>
        <v>3</v>
      </c>
      <c r="L201" s="52">
        <f>IFERROR(VLOOKUP(MYRANKS_H[[#This Row],[IDFANGRAPHS]],STEAMER_H[],COLUMN(STEAMER_H[HR]),FALSE),0)</f>
        <v>15</v>
      </c>
      <c r="M201" s="52">
        <f>IFERROR(VLOOKUP(MYRANKS_H[[#This Row],[IDFANGRAPHS]],STEAMER_H[],COLUMN(STEAMER_H[R]),FALSE),0)</f>
        <v>57</v>
      </c>
      <c r="N201" s="52">
        <f>IFERROR(VLOOKUP(MYRANKS_H[[#This Row],[IDFANGRAPHS]],STEAMER_H[],COLUMN(STEAMER_H[RBI]),FALSE),0)</f>
        <v>51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164</v>
      </c>
      <c r="R201" s="52">
        <f>IFERROR(VLOOKUP(MYRANKS_H[[#This Row],[IDFANGRAPHS]],STEAMER_H[],COLUMN(STEAMER_H[SB]),FALSE),0)</f>
        <v>17</v>
      </c>
      <c r="S201" s="54">
        <f>IFERROR(MYRANKS_H[[#This Row],[H]]/MYRANKS_H[[#This Row],[AB]],0)</f>
        <v>0.21501014198782961</v>
      </c>
      <c r="T201" s="54">
        <f>IFERROR((MYRANKS_H[[#This Row],[H]]+MYRANKS_H[[#This Row],[BB]]+MYRANKS_H[[#This Row],[HBP]])/(MYRANKS_H[[#This Row],[AB]]+MYRANKS_H[[#This Row],[BB]]+MYRANKS_H[[#This Row],[HBP]]),0)</f>
        <v>0.29508196721311475</v>
      </c>
      <c r="U201" s="54">
        <f>IFERROR((MYRANKS_H[[#This Row],[H]]+MYRANKS_H[[#This Row],[2B]]+2*MYRANKS_H[[#This Row],[3B]]+3*MYRANKS_H[[#This Row],[HR]])/MYRANKS_H[[#This Row],[AB]],0)</f>
        <v>0.36308316430020282</v>
      </c>
      <c r="V2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1" s="69">
        <f>VLOOKUP(MYRANKS_H[[#This Row],[POS]],REPLACEMENT_LEVEL[],2,FALSE)</f>
        <v>496</v>
      </c>
      <c r="X201" s="69">
        <f>MYRANKS_H[[#This Row],[PROJ PTS]]-MYRANKS_H[[#This Row],[REPL LEVEL]]</f>
        <v>-33</v>
      </c>
    </row>
    <row r="202" spans="1:24" ht="15" customHeight="1" x14ac:dyDescent="0.25">
      <c r="A202" s="44" t="s">
        <v>15753</v>
      </c>
      <c r="B202" s="46" t="str">
        <f>VLOOKUP(MYRANKS_H[[#This Row],[PLAYERID]],PLAYERIDMAP[],COLUMN(PLAYERIDMAP[LASTNAME]),FALSE)</f>
        <v>Crawford</v>
      </c>
      <c r="C202" s="51" t="str">
        <f>VLOOKUP(MYRANKS_H[[#This Row],[PLAYERID]],PLAYERIDMAP[],COLUMN(PLAYERIDMAP[FIRSTNAME]),FALSE)</f>
        <v>Brandon</v>
      </c>
      <c r="D202" s="51" t="str">
        <f>VLOOKUP(MYRANKS_H[[#This Row],[PLAYERID]],PLAYERIDMAP[],COLUMN(PLAYERIDMAP[TEAM]),FALSE)</f>
        <v>SF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5343</v>
      </c>
      <c r="G202" s="52">
        <f>IFERROR(VLOOKUP(MYRANKS_H[[#This Row],[IDFANGRAPHS]],STEAMER_H[],COLUMN(STEAMER_H[PA]),FALSE),0)</f>
        <v>595</v>
      </c>
      <c r="H202" s="52">
        <f>IFERROR(VLOOKUP(MYRANKS_H[[#This Row],[IDFANGRAPHS]],STEAMER_H[],COLUMN(STEAMER_H[AB]),FALSE),0)</f>
        <v>528</v>
      </c>
      <c r="I202" s="52">
        <f>IFERROR(VLOOKUP(MYRANKS_H[[#This Row],[IDFANGRAPHS]],STEAMER_H[],COLUMN(STEAMER_H[H]),FALSE),0)</f>
        <v>124</v>
      </c>
      <c r="J202" s="52">
        <f>IFERROR(VLOOKUP(MYRANKS_H[[#This Row],[IDFANGRAPHS]],STEAMER_H[],COLUMN(STEAMER_H[2B]),FALSE),0)</f>
        <v>23</v>
      </c>
      <c r="K202" s="52">
        <f>IFERROR(VLOOKUP(MYRANKS_H[[#This Row],[IDFANGRAPHS]],STEAMER_H[],COLUMN(STEAMER_H[3B]),FALSE),0)</f>
        <v>6</v>
      </c>
      <c r="L202" s="52">
        <f>IFERROR(VLOOKUP(MYRANKS_H[[#This Row],[IDFANGRAPHS]],STEAMER_H[],COLUMN(STEAMER_H[HR]),FALSE),0)</f>
        <v>9</v>
      </c>
      <c r="M202" s="52">
        <f>IFERROR(VLOOKUP(MYRANKS_H[[#This Row],[IDFANGRAPHS]],STEAMER_H[],COLUMN(STEAMER_H[R]),FALSE),0)</f>
        <v>52</v>
      </c>
      <c r="N202" s="52">
        <f>IFERROR(VLOOKUP(MYRANKS_H[[#This Row],[IDFANGRAPHS]],STEAMER_H[],COLUMN(STEAMER_H[RBI]),FALSE),0)</f>
        <v>53</v>
      </c>
      <c r="O202" s="52">
        <f>IFERROR(VLOOKUP(MYRANKS_H[[#This Row],[IDFANGRAPHS]],STEAMER_H[],COLUMN(STEAMER_H[BB]),FALSE),0)</f>
        <v>53</v>
      </c>
      <c r="P202" s="52">
        <f>IFERROR(VLOOKUP(MYRANKS_H[[#This Row],[IDFANGRAPHS]],STEAMER_H[],COLUMN(STEAMER_H[HBP]),FALSE),0)</f>
        <v>4</v>
      </c>
      <c r="Q202" s="52">
        <f>IFERROR(VLOOKUP(MYRANKS_H[[#This Row],[IDFANGRAPHS]],STEAMER_H[],COLUMN(STEAMER_H[SO]),FALSE),0)</f>
        <v>122</v>
      </c>
      <c r="R202" s="52">
        <f>IFERROR(VLOOKUP(MYRANKS_H[[#This Row],[IDFANGRAPHS]],STEAMER_H[],COLUMN(STEAMER_H[SB]),FALSE),0)</f>
        <v>5</v>
      </c>
      <c r="S202" s="54">
        <f>IFERROR(MYRANKS_H[[#This Row],[H]]/MYRANKS_H[[#This Row],[AB]],0)</f>
        <v>0.23484848484848486</v>
      </c>
      <c r="T202" s="54">
        <f>IFERROR((MYRANKS_H[[#This Row],[H]]+MYRANKS_H[[#This Row],[BB]]+MYRANKS_H[[#This Row],[HBP]])/(MYRANKS_H[[#This Row],[AB]]+MYRANKS_H[[#This Row],[BB]]+MYRANKS_H[[#This Row],[HBP]]),0)</f>
        <v>0.30940170940170941</v>
      </c>
      <c r="U202" s="54">
        <f>IFERROR((MYRANKS_H[[#This Row],[H]]+MYRANKS_H[[#This Row],[2B]]+2*MYRANKS_H[[#This Row],[3B]]+3*MYRANKS_H[[#This Row],[HR]])/MYRANKS_H[[#This Row],[AB]],0)</f>
        <v>0.35227272727272729</v>
      </c>
      <c r="V2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02" s="69">
        <f>VLOOKUP(MYRANKS_H[[#This Row],[POS]],REPLACEMENT_LEVEL[],2,FALSE)</f>
        <v>480</v>
      </c>
      <c r="X202" s="69">
        <f>MYRANKS_H[[#This Row],[PROJ PTS]]-MYRANKS_H[[#This Row],[REPL LEVEL]]</f>
        <v>-34</v>
      </c>
    </row>
    <row r="203" spans="1:24" ht="15" customHeight="1" x14ac:dyDescent="0.25">
      <c r="A203" s="44" t="s">
        <v>19603</v>
      </c>
      <c r="B203" s="46" t="str">
        <f>VLOOKUP(MYRANKS_H[[#This Row],[PLAYERID]],PLAYERIDMAP[],COLUMN(PLAYERIDMAP[LASTNAME]),FALSE)</f>
        <v>Smoak</v>
      </c>
      <c r="C203" s="51" t="str">
        <f>VLOOKUP(MYRANKS_H[[#This Row],[PLAYERID]],PLAYERIDMAP[],COLUMN(PLAYERIDMAP[FIRSTNAME]),FALSE)</f>
        <v>Justin</v>
      </c>
      <c r="D203" s="51" t="str">
        <f>VLOOKUP(MYRANKS_H[[#This Row],[PLAYERID]],PLAYERIDMAP[],COLUMN(PLAYERIDMAP[TEAM]),FALSE)</f>
        <v>TOR</v>
      </c>
      <c r="E203" s="51" t="str">
        <f>VLOOKUP(MYRANKS_H[[#This Row],[PLAYERID]],PLAYERIDMAP[],COLUMN(PLAYERIDMAP[POS]),FALSE)</f>
        <v>1B</v>
      </c>
      <c r="F203" s="51">
        <f>VLOOKUP(MYRANKS_H[[#This Row],[PLAYERID]],PLAYERIDMAP[],COLUMN(PLAYERIDMAP[IDFANGRAPHS]),FALSE)</f>
        <v>9054</v>
      </c>
      <c r="G203" s="52">
        <f>IFERROR(VLOOKUP(MYRANKS_H[[#This Row],[IDFANGRAPHS]],STEAMER_H[],COLUMN(STEAMER_H[PA]),FALSE),0)</f>
        <v>441</v>
      </c>
      <c r="H203" s="52">
        <f>IFERROR(VLOOKUP(MYRANKS_H[[#This Row],[IDFANGRAPHS]],STEAMER_H[],COLUMN(STEAMER_H[AB]),FALSE),0)</f>
        <v>386</v>
      </c>
      <c r="I203" s="52">
        <f>IFERROR(VLOOKUP(MYRANKS_H[[#This Row],[IDFANGRAPHS]],STEAMER_H[],COLUMN(STEAMER_H[H]),FALSE),0)</f>
        <v>93</v>
      </c>
      <c r="J203" s="52">
        <f>IFERROR(VLOOKUP(MYRANKS_H[[#This Row],[IDFANGRAPHS]],STEAMER_H[],COLUMN(STEAMER_H[2B]),FALSE),0)</f>
        <v>19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16</v>
      </c>
      <c r="M203" s="52">
        <f>IFERROR(VLOOKUP(MYRANKS_H[[#This Row],[IDFANGRAPHS]],STEAMER_H[],COLUMN(STEAMER_H[R]),FALSE),0)</f>
        <v>52</v>
      </c>
      <c r="N203" s="52">
        <f>IFERROR(VLOOKUP(MYRANKS_H[[#This Row],[IDFANGRAPHS]],STEAMER_H[],COLUMN(STEAMER_H[RBI]),FALSE),0)</f>
        <v>53</v>
      </c>
      <c r="O203" s="52">
        <f>IFERROR(VLOOKUP(MYRANKS_H[[#This Row],[IDFANGRAPHS]],STEAMER_H[],COLUMN(STEAMER_H[BB]),FALSE),0)</f>
        <v>47</v>
      </c>
      <c r="P203" s="52">
        <f>IFERROR(VLOOKUP(MYRANKS_H[[#This Row],[IDFANGRAPHS]],STEAMER_H[],COLUMN(STEAMER_H[HBP]),FALSE),0)</f>
        <v>3</v>
      </c>
      <c r="Q203" s="52">
        <f>IFERROR(VLOOKUP(MYRANKS_H[[#This Row],[IDFANGRAPHS]],STEAMER_H[],COLUMN(STEAMER_H[SO]),FALSE),0)</f>
        <v>94</v>
      </c>
      <c r="R203" s="52">
        <f>IFERROR(VLOOKUP(MYRANKS_H[[#This Row],[IDFANGRAPHS]],STEAMER_H[],COLUMN(STEAMER_H[SB]),FALSE),0)</f>
        <v>2</v>
      </c>
      <c r="S203" s="54">
        <f>IFERROR(MYRANKS_H[[#This Row],[H]]/MYRANKS_H[[#This Row],[AB]],0)</f>
        <v>0.24093264248704663</v>
      </c>
      <c r="T203" s="54">
        <f>IFERROR((MYRANKS_H[[#This Row],[H]]+MYRANKS_H[[#This Row],[BB]]+MYRANKS_H[[#This Row],[HBP]])/(MYRANKS_H[[#This Row],[AB]]+MYRANKS_H[[#This Row],[BB]]+MYRANKS_H[[#This Row],[HBP]]),0)</f>
        <v>0.32798165137614677</v>
      </c>
      <c r="U203" s="54">
        <f>IFERROR((MYRANKS_H[[#This Row],[H]]+MYRANKS_H[[#This Row],[2B]]+2*MYRANKS_H[[#This Row],[3B]]+3*MYRANKS_H[[#This Row],[HR]])/MYRANKS_H[[#This Row],[AB]],0)</f>
        <v>0.41968911917098445</v>
      </c>
      <c r="V2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3" s="69">
        <f>VLOOKUP(MYRANKS_H[[#This Row],[POS]],REPLACEMENT_LEVEL[],2,FALSE)</f>
        <v>467</v>
      </c>
      <c r="X203" s="69">
        <f>MYRANKS_H[[#This Row],[PROJ PTS]]-MYRANKS_H[[#This Row],[REPL LEVEL]]</f>
        <v>-35</v>
      </c>
    </row>
    <row r="204" spans="1:24" ht="15" customHeight="1" x14ac:dyDescent="0.25">
      <c r="A204" s="44" t="s">
        <v>19772</v>
      </c>
      <c r="B204" s="46" t="str">
        <f>VLOOKUP(MYRANKS_H[[#This Row],[PLAYERID]],PLAYERIDMAP[],COLUMN(PLAYERIDMAP[LASTNAME]),FALSE)</f>
        <v>Swisher</v>
      </c>
      <c r="C204" s="51" t="str">
        <f>VLOOKUP(MYRANKS_H[[#This Row],[PLAYERID]],PLAYERIDMAP[],COLUMN(PLAYERIDMAP[FIRSTNAME]),FALSE)</f>
        <v>Nick</v>
      </c>
      <c r="D204" s="51" t="str">
        <f>VLOOKUP(MYRANKS_H[[#This Row],[PLAYERID]],PLAYERIDMAP[],COLUMN(PLAYERIDMAP[TEAM]),FALSE)</f>
        <v>CLE</v>
      </c>
      <c r="E204" s="51" t="str">
        <f>VLOOKUP(MYRANKS_H[[#This Row],[PLAYERID]],PLAYERIDMAP[],COLUMN(PLAYERIDMAP[POS]),FALSE)</f>
        <v>1B</v>
      </c>
      <c r="F204" s="51">
        <f>VLOOKUP(MYRANKS_H[[#This Row],[PLAYERID]],PLAYERIDMAP[],COLUMN(PLAYERIDMAP[IDFANGRAPHS]),FALSE)</f>
        <v>4599</v>
      </c>
      <c r="G204" s="52">
        <f>IFERROR(VLOOKUP(MYRANKS_H[[#This Row],[IDFANGRAPHS]],STEAMER_H[],COLUMN(STEAMER_H[PA]),FALSE),0)</f>
        <v>489</v>
      </c>
      <c r="H204" s="52">
        <f>IFERROR(VLOOKUP(MYRANKS_H[[#This Row],[IDFANGRAPHS]],STEAMER_H[],COLUMN(STEAMER_H[AB]),FALSE),0)</f>
        <v>427</v>
      </c>
      <c r="I204" s="52">
        <f>IFERROR(VLOOKUP(MYRANKS_H[[#This Row],[IDFANGRAPHS]],STEAMER_H[],COLUMN(STEAMER_H[H]),FALSE),0)</f>
        <v>100</v>
      </c>
      <c r="J204" s="52">
        <f>IFERROR(VLOOKUP(MYRANKS_H[[#This Row],[IDFANGRAPHS]],STEAMER_H[],COLUMN(STEAMER_H[2B]),FALSE),0)</f>
        <v>22</v>
      </c>
      <c r="K204" s="52">
        <f>IFERROR(VLOOKUP(MYRANKS_H[[#This Row],[IDFANGRAPHS]],STEAMER_H[],COLUMN(STEAMER_H[3B]),FALSE),0)</f>
        <v>1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55</v>
      </c>
      <c r="N204" s="52">
        <f>IFERROR(VLOOKUP(MYRANKS_H[[#This Row],[IDFANGRAPHS]],STEAMER_H[],COLUMN(STEAMER_H[RBI]),FALSE),0)</f>
        <v>52</v>
      </c>
      <c r="O204" s="52">
        <f>IFERROR(VLOOKUP(MYRANKS_H[[#This Row],[IDFANGRAPHS]],STEAMER_H[],COLUMN(STEAMER_H[BB]),FALSE),0)</f>
        <v>53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121</v>
      </c>
      <c r="R204" s="52">
        <f>IFERROR(VLOOKUP(MYRANKS_H[[#This Row],[IDFANGRAPHS]],STEAMER_H[],COLUMN(STEAMER_H[SB]),FALSE),0)</f>
        <v>1</v>
      </c>
      <c r="S204" s="54">
        <f>IFERROR(MYRANKS_H[[#This Row],[H]]/MYRANKS_H[[#This Row],[AB]],0)</f>
        <v>0.23419203747072601</v>
      </c>
      <c r="T204" s="54">
        <f>IFERROR((MYRANKS_H[[#This Row],[H]]+MYRANKS_H[[#This Row],[BB]]+MYRANKS_H[[#This Row],[HBP]])/(MYRANKS_H[[#This Row],[AB]]+MYRANKS_H[[#This Row],[BB]]+MYRANKS_H[[#This Row],[HBP]]),0)</f>
        <v>0.32298136645962733</v>
      </c>
      <c r="U204" s="54">
        <f>IFERROR((MYRANKS_H[[#This Row],[H]]+MYRANKS_H[[#This Row],[2B]]+2*MYRANKS_H[[#This Row],[3B]]+3*MYRANKS_H[[#This Row],[HR]])/MYRANKS_H[[#This Row],[AB]],0)</f>
        <v>0.38875878220140514</v>
      </c>
      <c r="V2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4" s="69">
        <f>VLOOKUP(MYRANKS_H[[#This Row],[POS]],REPLACEMENT_LEVEL[],2,FALSE)</f>
        <v>467</v>
      </c>
      <c r="X204" s="69">
        <f>MYRANKS_H[[#This Row],[PROJ PTS]]-MYRANKS_H[[#This Row],[REPL LEVEL]]</f>
        <v>-35</v>
      </c>
    </row>
    <row r="205" spans="1:24" ht="15" customHeight="1" x14ac:dyDescent="0.25">
      <c r="A205" s="44" t="s">
        <v>16400</v>
      </c>
      <c r="B205" s="46" t="str">
        <f>VLOOKUP(MYRANKS_H[[#This Row],[PLAYERID]],PLAYERIDMAP[],COLUMN(PLAYERIDMAP[LASTNAME]),FALSE)</f>
        <v>Freese</v>
      </c>
      <c r="C205" s="51" t="str">
        <f>VLOOKUP(MYRANKS_H[[#This Row],[PLAYERID]],PLAYERIDMAP[],COLUMN(PLAYERIDMAP[FIRSTNAME]),FALSE)</f>
        <v>David</v>
      </c>
      <c r="D205" s="51" t="str">
        <f>VLOOKUP(MYRANKS_H[[#This Row],[PLAYERID]],PLAYERIDMAP[],COLUMN(PLAYERIDMAP[TEAM]),FALSE)</f>
        <v>LAA</v>
      </c>
      <c r="E205" s="51" t="str">
        <f>VLOOKUP(MYRANKS_H[[#This Row],[PLAYERID]],PLAYERIDMAP[],COLUMN(PLAYERIDMAP[POS]),FALSE)</f>
        <v>3B</v>
      </c>
      <c r="F205" s="51">
        <f>VLOOKUP(MYRANKS_H[[#This Row],[PLAYERID]],PLAYERIDMAP[],COLUMN(PLAYERIDMAP[IDFANGRAPHS]),FALSE)</f>
        <v>9549</v>
      </c>
      <c r="G205" s="52">
        <f>IFERROR(VLOOKUP(MYRANKS_H[[#This Row],[IDFANGRAPHS]],STEAMER_H[],COLUMN(STEAMER_H[PA]),FALSE),0)</f>
        <v>534</v>
      </c>
      <c r="H205" s="52">
        <f>IFERROR(VLOOKUP(MYRANKS_H[[#This Row],[IDFANGRAPHS]],STEAMER_H[],COLUMN(STEAMER_H[AB]),FALSE),0)</f>
        <v>478</v>
      </c>
      <c r="I205" s="52">
        <f>IFERROR(VLOOKUP(MYRANKS_H[[#This Row],[IDFANGRAPHS]],STEAMER_H[],COLUMN(STEAMER_H[H]),FALSE),0)</f>
        <v>124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12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56</v>
      </c>
      <c r="O205" s="52">
        <f>IFERROR(VLOOKUP(MYRANKS_H[[#This Row],[IDFANGRAPHS]],STEAMER_H[],COLUMN(STEAMER_H[BB]),FALSE),0)</f>
        <v>44</v>
      </c>
      <c r="P205" s="52">
        <f>IFERROR(VLOOKUP(MYRANKS_H[[#This Row],[IDFANGRAPHS]],STEAMER_H[],COLUMN(STEAMER_H[HBP]),FALSE),0)</f>
        <v>6</v>
      </c>
      <c r="Q205" s="52">
        <f>IFERROR(VLOOKUP(MYRANKS_H[[#This Row],[IDFANGRAPHS]],STEAMER_H[],COLUMN(STEAMER_H[SO]),FALSE),0)</f>
        <v>121</v>
      </c>
      <c r="R205" s="52">
        <f>IFERROR(VLOOKUP(MYRANKS_H[[#This Row],[IDFANGRAPHS]],STEAMER_H[],COLUMN(STEAMER_H[SB]),FALSE),0)</f>
        <v>3</v>
      </c>
      <c r="S205" s="54">
        <f>IFERROR(MYRANKS_H[[#This Row],[H]]/MYRANKS_H[[#This Row],[AB]],0)</f>
        <v>0.2594142259414226</v>
      </c>
      <c r="T205" s="54">
        <f>IFERROR((MYRANKS_H[[#This Row],[H]]+MYRANKS_H[[#This Row],[BB]]+MYRANKS_H[[#This Row],[HBP]])/(MYRANKS_H[[#This Row],[AB]]+MYRANKS_H[[#This Row],[BB]]+MYRANKS_H[[#This Row],[HBP]]),0)</f>
        <v>0.32954545454545453</v>
      </c>
      <c r="U205" s="54">
        <f>IFERROR((MYRANKS_H[[#This Row],[H]]+MYRANKS_H[[#This Row],[2B]]+2*MYRANKS_H[[#This Row],[3B]]+3*MYRANKS_H[[#This Row],[HR]])/MYRANKS_H[[#This Row],[AB]],0)</f>
        <v>0.38702928870292885</v>
      </c>
      <c r="V2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205" s="69">
        <f>VLOOKUP(MYRANKS_H[[#This Row],[POS]],REPLACEMENT_LEVEL[],2,FALSE)</f>
        <v>501</v>
      </c>
      <c r="X205" s="69">
        <f>MYRANKS_H[[#This Row],[PROJ PTS]]-MYRANKS_H[[#This Row],[REPL LEVEL]]</f>
        <v>-36</v>
      </c>
    </row>
    <row r="206" spans="1:24" ht="15" customHeight="1" x14ac:dyDescent="0.25">
      <c r="A206" s="44" t="s">
        <v>15294</v>
      </c>
      <c r="B206" s="46" t="str">
        <f>VLOOKUP(MYRANKS_H[[#This Row],[PLAYERID]],PLAYERIDMAP[],COLUMN(PLAYERIDMAP[LASTNAME]),FALSE)</f>
        <v>Byrd</v>
      </c>
      <c r="C206" s="51" t="str">
        <f>VLOOKUP(MYRANKS_H[[#This Row],[PLAYERID]],PLAYERIDMAP[],COLUMN(PLAYERIDMAP[FIRSTNAME]),FALSE)</f>
        <v>Marlon</v>
      </c>
      <c r="D206" s="51" t="str">
        <f>VLOOKUP(MYRANKS_H[[#This Row],[PLAYERID]],PLAYERIDMAP[],COLUMN(PLAYERIDMAP[TEAM]),FALSE)</f>
        <v>PHI</v>
      </c>
      <c r="E206" s="51" t="str">
        <f>VLOOKUP(MYRANKS_H[[#This Row],[PLAYERID]],PLAYERIDMAP[],COLUMN(PLAYERIDMAP[POS]),FALSE)</f>
        <v>OF</v>
      </c>
      <c r="F206" s="51">
        <f>VLOOKUP(MYRANKS_H[[#This Row],[PLAYERID]],PLAYERIDMAP[],COLUMN(PLAYERIDMAP[IDFANGRAPHS]),FALSE)</f>
        <v>950</v>
      </c>
      <c r="G206" s="52">
        <f>IFERROR(VLOOKUP(MYRANKS_H[[#This Row],[IDFANGRAPHS]],STEAMER_H[],COLUMN(STEAMER_H[PA]),FALSE),0)</f>
        <v>584</v>
      </c>
      <c r="H206" s="52">
        <f>IFERROR(VLOOKUP(MYRANKS_H[[#This Row],[IDFANGRAPHS]],STEAMER_H[],COLUMN(STEAMER_H[AB]),FALSE),0)</f>
        <v>539</v>
      </c>
      <c r="I206" s="52">
        <f>IFERROR(VLOOKUP(MYRANKS_H[[#This Row],[IDFANGRAPHS]],STEAMER_H[],COLUMN(STEAMER_H[H]),FALSE),0)</f>
        <v>131</v>
      </c>
      <c r="J206" s="52">
        <f>IFERROR(VLOOKUP(MYRANKS_H[[#This Row],[IDFANGRAPHS]],STEAMER_H[],COLUMN(STEAMER_H[2B]),FALSE),0)</f>
        <v>25</v>
      </c>
      <c r="K206" s="52">
        <f>IFERROR(VLOOKUP(MYRANKS_H[[#This Row],[IDFANGRAPHS]],STEAMER_H[],COLUMN(STEAMER_H[3B]),FALSE),0)</f>
        <v>2</v>
      </c>
      <c r="L206" s="52">
        <f>IFERROR(VLOOKUP(MYRANKS_H[[#This Row],[IDFANGRAPHS]],STEAMER_H[],COLUMN(STEAMER_H[HR]),FALSE),0)</f>
        <v>17</v>
      </c>
      <c r="M206" s="52">
        <f>IFERROR(VLOOKUP(MYRANKS_H[[#This Row],[IDFANGRAPHS]],STEAMER_H[],COLUMN(STEAMER_H[R]),FALSE),0)</f>
        <v>56</v>
      </c>
      <c r="N206" s="52">
        <f>IFERROR(VLOOKUP(MYRANKS_H[[#This Row],[IDFANGRAPHS]],STEAMER_H[],COLUMN(STEAMER_H[RBI]),FALSE),0)</f>
        <v>64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7</v>
      </c>
      <c r="Q206" s="52">
        <f>IFERROR(VLOOKUP(MYRANKS_H[[#This Row],[IDFANGRAPHS]],STEAMER_H[],COLUMN(STEAMER_H[SO]),FALSE),0)</f>
        <v>162</v>
      </c>
      <c r="R206" s="52">
        <f>IFERROR(VLOOKUP(MYRANKS_H[[#This Row],[IDFANGRAPHS]],STEAMER_H[],COLUMN(STEAMER_H[SB]),FALSE),0)</f>
        <v>3</v>
      </c>
      <c r="S206" s="54">
        <f>IFERROR(MYRANKS_H[[#This Row],[H]]/MYRANKS_H[[#This Row],[AB]],0)</f>
        <v>0.24304267161410018</v>
      </c>
      <c r="T206" s="54">
        <f>IFERROR((MYRANKS_H[[#This Row],[H]]+MYRANKS_H[[#This Row],[BB]]+MYRANKS_H[[#This Row],[HBP]])/(MYRANKS_H[[#This Row],[AB]]+MYRANKS_H[[#This Row],[BB]]+MYRANKS_H[[#This Row],[HBP]]),0)</f>
        <v>0.29411764705882354</v>
      </c>
      <c r="U206" s="54">
        <f>IFERROR((MYRANKS_H[[#This Row],[H]]+MYRANKS_H[[#This Row],[2B]]+2*MYRANKS_H[[#This Row],[3B]]+3*MYRANKS_H[[#This Row],[HR]])/MYRANKS_H[[#This Row],[AB]],0)</f>
        <v>0.39146567717996289</v>
      </c>
      <c r="V2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  <c r="W206" s="69">
        <f>VLOOKUP(MYRANKS_H[[#This Row],[POS]],REPLACEMENT_LEVEL[],2,FALSE)</f>
        <v>496</v>
      </c>
      <c r="X206" s="69">
        <f>MYRANKS_H[[#This Row],[PROJ PTS]]-MYRANKS_H[[#This Row],[REPL LEVEL]]</f>
        <v>-37</v>
      </c>
    </row>
    <row r="207" spans="1:24" x14ac:dyDescent="0.25">
      <c r="A207" s="44" t="s">
        <v>18311</v>
      </c>
      <c r="B207" s="46" t="str">
        <f>VLOOKUP(MYRANKS_H[[#This Row],[PLAYERID]],PLAYERIDMAP[],COLUMN(PLAYERIDMAP[LASTNAME]),FALSE)</f>
        <v>Moustakas</v>
      </c>
      <c r="C207" s="51" t="str">
        <f>VLOOKUP(MYRANKS_H[[#This Row],[PLAYERID]],PLAYERIDMAP[],COLUMN(PLAYERIDMAP[FIRSTNAME]),FALSE)</f>
        <v>Mike</v>
      </c>
      <c r="D207" s="51" t="str">
        <f>VLOOKUP(MYRANKS_H[[#This Row],[PLAYERID]],PLAYERIDMAP[],COLUMN(PLAYERIDMAP[TEAM]),FALSE)</f>
        <v>KC</v>
      </c>
      <c r="E207" s="51" t="str">
        <f>VLOOKUP(MYRANKS_H[[#This Row],[PLAYERID]],PLAYERIDMAP[],COLUMN(PLAYERIDMAP[POS]),FALSE)</f>
        <v>3B</v>
      </c>
      <c r="F207" s="51">
        <f>VLOOKUP(MYRANKS_H[[#This Row],[PLAYERID]],PLAYERIDMAP[],COLUMN(PLAYERIDMAP[IDFANGRAPHS]),FALSE)</f>
        <v>4892</v>
      </c>
      <c r="G207" s="52">
        <f>IFERROR(VLOOKUP(MYRANKS_H[[#This Row],[IDFANGRAPHS]],STEAMER_H[],COLUMN(STEAMER_H[PA]),FALSE),0)</f>
        <v>525</v>
      </c>
      <c r="H207" s="52">
        <f>IFERROR(VLOOKUP(MYRANKS_H[[#This Row],[IDFANGRAPHS]],STEAMER_H[],COLUMN(STEAMER_H[AB]),FALSE),0)</f>
        <v>477</v>
      </c>
      <c r="I207" s="52">
        <f>IFERROR(VLOOKUP(MYRANKS_H[[#This Row],[IDFANGRAPHS]],STEAMER_H[],COLUMN(STEAMER_H[H]),FALSE),0)</f>
        <v>118</v>
      </c>
      <c r="J207" s="52">
        <f>IFERROR(VLOOKUP(MYRANKS_H[[#This Row],[IDFANGRAPHS]],STEAMER_H[],COLUMN(STEAMER_H[2B]),FALSE),0)</f>
        <v>27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16</v>
      </c>
      <c r="M207" s="52">
        <f>IFERROR(VLOOKUP(MYRANKS_H[[#This Row],[IDFANGRAPHS]],STEAMER_H[],COLUMN(STEAMER_H[R]),FALSE),0)</f>
        <v>57</v>
      </c>
      <c r="N207" s="52">
        <f>IFERROR(VLOOKUP(MYRANKS_H[[#This Row],[IDFANGRAPHS]],STEAMER_H[],COLUMN(STEAMER_H[RBI]),FALSE),0)</f>
        <v>61</v>
      </c>
      <c r="O207" s="52">
        <f>IFERROR(VLOOKUP(MYRANKS_H[[#This Row],[IDFANGRAPHS]],STEAMER_H[],COLUMN(STEAMER_H[BB]),FALSE),0)</f>
        <v>37</v>
      </c>
      <c r="P207" s="52">
        <f>IFERROR(VLOOKUP(MYRANKS_H[[#This Row],[IDFANGRAPHS]],STEAMER_H[],COLUMN(STEAMER_H[HBP]),FALSE),0)</f>
        <v>5</v>
      </c>
      <c r="Q207" s="52">
        <f>IFERROR(VLOOKUP(MYRANKS_H[[#This Row],[IDFANGRAPHS]],STEAMER_H[],COLUMN(STEAMER_H[SO]),FALSE),0)</f>
        <v>84</v>
      </c>
      <c r="R207" s="52">
        <f>IFERROR(VLOOKUP(MYRANKS_H[[#This Row],[IDFANGRAPHS]],STEAMER_H[],COLUMN(STEAMER_H[SB]),FALSE),0)</f>
        <v>3</v>
      </c>
      <c r="S207" s="54">
        <f>IFERROR(MYRANKS_H[[#This Row],[H]]/MYRANKS_H[[#This Row],[AB]],0)</f>
        <v>0.24737945492662475</v>
      </c>
      <c r="T207" s="54">
        <f>IFERROR((MYRANKS_H[[#This Row],[H]]+MYRANKS_H[[#This Row],[BB]]+MYRANKS_H[[#This Row],[HBP]])/(MYRANKS_H[[#This Row],[AB]]+MYRANKS_H[[#This Row],[BB]]+MYRANKS_H[[#This Row],[HBP]]),0)</f>
        <v>0.30828516377649323</v>
      </c>
      <c r="U207" s="54">
        <f>IFERROR((MYRANKS_H[[#This Row],[H]]+MYRANKS_H[[#This Row],[2B]]+2*MYRANKS_H[[#This Row],[3B]]+3*MYRANKS_H[[#This Row],[HR]])/MYRANKS_H[[#This Row],[AB]],0)</f>
        <v>0.4088050314465409</v>
      </c>
      <c r="V2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7" s="69">
        <f>VLOOKUP(MYRANKS_H[[#This Row],[POS]],REPLACEMENT_LEVEL[],2,FALSE)</f>
        <v>501</v>
      </c>
      <c r="X207" s="69">
        <f>MYRANKS_H[[#This Row],[PROJ PTS]]-MYRANKS_H[[#This Row],[REPL LEVEL]]</f>
        <v>-38</v>
      </c>
    </row>
    <row r="208" spans="1:24" ht="15" customHeight="1" x14ac:dyDescent="0.25">
      <c r="A208" s="44" t="s">
        <v>18804</v>
      </c>
      <c r="B208" s="46" t="str">
        <f>VLOOKUP(MYRANKS_H[[#This Row],[PLAYERID]],PLAYERIDMAP[],COLUMN(PLAYERIDMAP[LASTNAME]),FALSE)</f>
        <v>Phillips</v>
      </c>
      <c r="C208" s="51" t="str">
        <f>VLOOKUP(MYRANKS_H[[#This Row],[PLAYERID]],PLAYERIDMAP[],COLUMN(PLAYERIDMAP[FIRSTNAME]),FALSE)</f>
        <v>Brandon</v>
      </c>
      <c r="D208" s="51" t="str">
        <f>VLOOKUP(MYRANKS_H[[#This Row],[PLAYERID]],PLAYERIDMAP[],COLUMN(PLAYERIDMAP[TEAM]),FALSE)</f>
        <v>CIN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791</v>
      </c>
      <c r="G208" s="52">
        <f>IFERROR(VLOOKUP(MYRANKS_H[[#This Row],[IDFANGRAPHS]],STEAMER_H[],COLUMN(STEAMER_H[PA]),FALSE),0)</f>
        <v>535</v>
      </c>
      <c r="H208" s="52">
        <f>IFERROR(VLOOKUP(MYRANKS_H[[#This Row],[IDFANGRAPHS]],STEAMER_H[],COLUMN(STEAMER_H[AB]),FALSE),0)</f>
        <v>495</v>
      </c>
      <c r="I208" s="52">
        <f>IFERROR(VLOOKUP(MYRANKS_H[[#This Row],[IDFANGRAPHS]],STEAMER_H[],COLUMN(STEAMER_H[H]),FALSE),0)</f>
        <v>128</v>
      </c>
      <c r="J208" s="52">
        <f>IFERROR(VLOOKUP(MYRANKS_H[[#This Row],[IDFANGRAPHS]],STEAMER_H[],COLUMN(STEAMER_H[2B]),FALSE),0)</f>
        <v>25</v>
      </c>
      <c r="K208" s="52">
        <f>IFERROR(VLOOKUP(MYRANKS_H[[#This Row],[IDFANGRAPHS]],STEAMER_H[],COLUMN(STEAMER_H[3B]),FALSE),0)</f>
        <v>1</v>
      </c>
      <c r="L208" s="52">
        <f>IFERROR(VLOOKUP(MYRANKS_H[[#This Row],[IDFANGRAPHS]],STEAMER_H[],COLUMN(STEAMER_H[HR]),FALSE),0)</f>
        <v>12</v>
      </c>
      <c r="M208" s="52">
        <f>IFERROR(VLOOKUP(MYRANKS_H[[#This Row],[IDFANGRAPHS]],STEAMER_H[],COLUMN(STEAMER_H[R]),FALSE),0)</f>
        <v>53</v>
      </c>
      <c r="N208" s="52">
        <f>IFERROR(VLOOKUP(MYRANKS_H[[#This Row],[IDFANGRAPHS]],STEAMER_H[],COLUMN(STEAMER_H[RBI]),FALSE),0)</f>
        <v>56</v>
      </c>
      <c r="O208" s="52">
        <f>IFERROR(VLOOKUP(MYRANKS_H[[#This Row],[IDFANGRAPHS]],STEAMER_H[],COLUMN(STEAMER_H[BB]),FALSE),0)</f>
        <v>29</v>
      </c>
      <c r="P208" s="52">
        <f>IFERROR(VLOOKUP(MYRANKS_H[[#This Row],[IDFANGRAPHS]],STEAMER_H[],COLUMN(STEAMER_H[HBP]),FALSE),0)</f>
        <v>6</v>
      </c>
      <c r="Q208" s="52">
        <f>IFERROR(VLOOKUP(MYRANKS_H[[#This Row],[IDFANGRAPHS]],STEAMER_H[],COLUMN(STEAMER_H[SO]),FALSE),0)</f>
        <v>80</v>
      </c>
      <c r="R208" s="52">
        <f>IFERROR(VLOOKUP(MYRANKS_H[[#This Row],[IDFANGRAPHS]],STEAMER_H[],COLUMN(STEAMER_H[SB]),FALSE),0)</f>
        <v>4</v>
      </c>
      <c r="S208" s="54">
        <f>IFERROR(MYRANKS_H[[#This Row],[H]]/MYRANKS_H[[#This Row],[AB]],0)</f>
        <v>0.25858585858585859</v>
      </c>
      <c r="T208" s="54">
        <f>IFERROR((MYRANKS_H[[#This Row],[H]]+MYRANKS_H[[#This Row],[BB]]+MYRANKS_H[[#This Row],[HBP]])/(MYRANKS_H[[#This Row],[AB]]+MYRANKS_H[[#This Row],[BB]]+MYRANKS_H[[#This Row],[HBP]]),0)</f>
        <v>0.30754716981132074</v>
      </c>
      <c r="U208" s="54">
        <f>IFERROR((MYRANKS_H[[#This Row],[H]]+MYRANKS_H[[#This Row],[2B]]+2*MYRANKS_H[[#This Row],[3B]]+3*MYRANKS_H[[#This Row],[HR]])/MYRANKS_H[[#This Row],[AB]],0)</f>
        <v>0.38585858585858585</v>
      </c>
      <c r="V2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8" s="69">
        <f>VLOOKUP(MYRANKS_H[[#This Row],[POS]],REPLACEMENT_LEVEL[],2,FALSE)</f>
        <v>473</v>
      </c>
      <c r="X208" s="69">
        <f>MYRANKS_H[[#This Row],[PROJ PTS]]-MYRANKS_H[[#This Row],[REPL LEVEL]]</f>
        <v>-41</v>
      </c>
    </row>
    <row r="209" spans="1:24" ht="15" customHeight="1" x14ac:dyDescent="0.25">
      <c r="A209" s="44" t="s">
        <v>15509</v>
      </c>
      <c r="B209" s="46" t="str">
        <f>VLOOKUP(MYRANKS_H[[#This Row],[PLAYERID]],PLAYERIDMAP[],COLUMN(PLAYERIDMAP[LASTNAME]),FALSE)</f>
        <v>Cervelli</v>
      </c>
      <c r="C209" s="51" t="str">
        <f>VLOOKUP(MYRANKS_H[[#This Row],[PLAYERID]],PLAYERIDMAP[],COLUMN(PLAYERIDMAP[FIRSTNAME]),FALSE)</f>
        <v>Francisco</v>
      </c>
      <c r="D209" s="51" t="str">
        <f>VLOOKUP(MYRANKS_H[[#This Row],[PLAYERID]],PLAYERIDMAP[],COLUMN(PLAYERIDMAP[TEAM]),FALSE)</f>
        <v>PIT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5275</v>
      </c>
      <c r="G209" s="52">
        <f>IFERROR(VLOOKUP(MYRANKS_H[[#This Row],[IDFANGRAPHS]],STEAMER_H[],COLUMN(STEAMER_H[PA]),FALSE),0)</f>
        <v>333</v>
      </c>
      <c r="H209" s="52">
        <f>IFERROR(VLOOKUP(MYRANKS_H[[#This Row],[IDFANGRAPHS]],STEAMER_H[],COLUMN(STEAMER_H[AB]),FALSE),0)</f>
        <v>298</v>
      </c>
      <c r="I209" s="52">
        <f>IFERROR(VLOOKUP(MYRANKS_H[[#This Row],[IDFANGRAPHS]],STEAMER_H[],COLUMN(STEAMER_H[H]),FALSE),0)</f>
        <v>74</v>
      </c>
      <c r="J209" s="52">
        <f>IFERROR(VLOOKUP(MYRANKS_H[[#This Row],[IDFANGRAPHS]],STEAMER_H[],COLUMN(STEAMER_H[2B]),FALSE),0)</f>
        <v>15</v>
      </c>
      <c r="K209" s="52">
        <f>IFERROR(VLOOKUP(MYRANKS_H[[#This Row],[IDFANGRAPHS]],STEAMER_H[],COLUMN(STEAMER_H[3B]),FALSE),0)</f>
        <v>1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31</v>
      </c>
      <c r="N209" s="52">
        <f>IFERROR(VLOOKUP(MYRANKS_H[[#This Row],[IDFANGRAPHS]],STEAMER_H[],COLUMN(STEAMER_H[RBI]),FALSE),0)</f>
        <v>30</v>
      </c>
      <c r="O209" s="52">
        <f>IFERROR(VLOOKUP(MYRANKS_H[[#This Row],[IDFANGRAPHS]],STEAMER_H[],COLUMN(STEAMER_H[BB]),FALSE),0)</f>
        <v>25</v>
      </c>
      <c r="P209" s="52">
        <f>IFERROR(VLOOKUP(MYRANKS_H[[#This Row],[IDFANGRAPHS]],STEAMER_H[],COLUMN(STEAMER_H[HBP]),FALSE),0)</f>
        <v>6</v>
      </c>
      <c r="Q209" s="52">
        <f>IFERROR(VLOOKUP(MYRANKS_H[[#This Row],[IDFANGRAPHS]],STEAMER_H[],COLUMN(STEAMER_H[SO]),FALSE),0)</f>
        <v>67</v>
      </c>
      <c r="R209" s="52">
        <f>IFERROR(VLOOKUP(MYRANKS_H[[#This Row],[IDFANGRAPHS]],STEAMER_H[],COLUMN(STEAMER_H[SB]),FALSE),0)</f>
        <v>3</v>
      </c>
      <c r="S209" s="54">
        <f>IFERROR(MYRANKS_H[[#This Row],[H]]/MYRANKS_H[[#This Row],[AB]],0)</f>
        <v>0.24832214765100671</v>
      </c>
      <c r="T209" s="54">
        <f>IFERROR((MYRANKS_H[[#This Row],[H]]+MYRANKS_H[[#This Row],[BB]]+MYRANKS_H[[#This Row],[HBP]])/(MYRANKS_H[[#This Row],[AB]]+MYRANKS_H[[#This Row],[BB]]+MYRANKS_H[[#This Row],[HBP]]),0)</f>
        <v>0.31914893617021278</v>
      </c>
      <c r="U209" s="54">
        <f>IFERROR((MYRANKS_H[[#This Row],[H]]+MYRANKS_H[[#This Row],[2B]]+2*MYRANKS_H[[#This Row],[3B]]+3*MYRANKS_H[[#This Row],[HR]])/MYRANKS_H[[#This Row],[AB]],0)</f>
        <v>0.34563758389261745</v>
      </c>
      <c r="V2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  <c r="W209" s="69">
        <f>VLOOKUP(MYRANKS_H[[#This Row],[POS]],REPLACEMENT_LEVEL[],2,FALSE)</f>
        <v>284</v>
      </c>
      <c r="X209" s="69">
        <f>MYRANKS_H[[#This Row],[PROJ PTS]]-MYRANKS_H[[#This Row],[REPL LEVEL]]</f>
        <v>-42</v>
      </c>
    </row>
    <row r="210" spans="1:24" ht="15" customHeight="1" x14ac:dyDescent="0.25">
      <c r="A210" s="44" t="s">
        <v>15034</v>
      </c>
      <c r="B210" s="46" t="str">
        <f>VLOOKUP(MYRANKS_H[[#This Row],[PLAYERID]],PLAYERIDMAP[],COLUMN(PLAYERIDMAP[LASTNAME]),FALSE)</f>
        <v>Betts</v>
      </c>
      <c r="C210" s="51" t="str">
        <f>VLOOKUP(MYRANKS_H[[#This Row],[PLAYERID]],PLAYERIDMAP[],COLUMN(PLAYERIDMAP[FIRSTNAME]),FALSE)</f>
        <v>Mookie</v>
      </c>
      <c r="D210" s="51" t="str">
        <f>VLOOKUP(MYRANKS_H[[#This Row],[PLAYERID]],PLAYERIDMAP[],COLUMN(PLAYERIDMAP[TEAM]),FALSE)</f>
        <v>BOS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13611</v>
      </c>
      <c r="G210" s="52">
        <f>IFERROR(VLOOKUP(MYRANKS_H[[#This Row],[IDFANGRAPHS]],STEAMER_H[],COLUMN(STEAMER_H[PA]),FALSE),0)</f>
        <v>389</v>
      </c>
      <c r="H210" s="52">
        <f>IFERROR(VLOOKUP(MYRANKS_H[[#This Row],[IDFANGRAPHS]],STEAMER_H[],COLUMN(STEAMER_H[AB]),FALSE),0)</f>
        <v>345</v>
      </c>
      <c r="I210" s="52">
        <f>IFERROR(VLOOKUP(MYRANKS_H[[#This Row],[IDFANGRAPHS]],STEAMER_H[],COLUMN(STEAMER_H[H]),FALSE),0)</f>
        <v>100</v>
      </c>
      <c r="J210" s="52">
        <f>IFERROR(VLOOKUP(MYRANKS_H[[#This Row],[IDFANGRAPHS]],STEAMER_H[],COLUMN(STEAMER_H[2B]),FALSE),0)</f>
        <v>21</v>
      </c>
      <c r="K210" s="52">
        <f>IFERROR(VLOOKUP(MYRANKS_H[[#This Row],[IDFANGRAPHS]],STEAMER_H[],COLUMN(STEAMER_H[3B]),FALSE),0)</f>
        <v>2</v>
      </c>
      <c r="L210" s="52">
        <f>IFERROR(VLOOKUP(MYRANKS_H[[#This Row],[IDFANGRAPHS]],STEAMER_H[],COLUMN(STEAMER_H[HR]),FALSE),0)</f>
        <v>7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41</v>
      </c>
      <c r="O210" s="52">
        <f>IFERROR(VLOOKUP(MYRANKS_H[[#This Row],[IDFANGRAPHS]],STEAMER_H[],COLUMN(STEAMER_H[BB]),FALSE),0)</f>
        <v>36</v>
      </c>
      <c r="P210" s="52">
        <f>IFERROR(VLOOKUP(MYRANKS_H[[#This Row],[IDFANGRAPHS]],STEAMER_H[],COLUMN(STEAMER_H[HBP]),FALSE),0)</f>
        <v>2</v>
      </c>
      <c r="Q210" s="52">
        <f>IFERROR(VLOOKUP(MYRANKS_H[[#This Row],[IDFANGRAPHS]],STEAMER_H[],COLUMN(STEAMER_H[SO]),FALSE),0)</f>
        <v>46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0.28985507246376813</v>
      </c>
      <c r="T210" s="54">
        <f>IFERROR((MYRANKS_H[[#This Row],[H]]+MYRANKS_H[[#This Row],[BB]]+MYRANKS_H[[#This Row],[HBP]])/(MYRANKS_H[[#This Row],[AB]]+MYRANKS_H[[#This Row],[BB]]+MYRANKS_H[[#This Row],[HBP]]),0)</f>
        <v>0.36031331592689297</v>
      </c>
      <c r="U210" s="54">
        <f>IFERROR((MYRANKS_H[[#This Row],[H]]+MYRANKS_H[[#This Row],[2B]]+2*MYRANKS_H[[#This Row],[3B]]+3*MYRANKS_H[[#This Row],[HR]])/MYRANKS_H[[#This Row],[AB]],0)</f>
        <v>0.42318840579710143</v>
      </c>
      <c r="V2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210" s="69">
        <f>VLOOKUP(MYRANKS_H[[#This Row],[POS]],REPLACEMENT_LEVEL[],2,FALSE)</f>
        <v>496</v>
      </c>
      <c r="X210" s="69">
        <f>MYRANKS_H[[#This Row],[PROJ PTS]]-MYRANKS_H[[#This Row],[REPL LEVEL]]</f>
        <v>-43</v>
      </c>
    </row>
    <row r="211" spans="1:24" x14ac:dyDescent="0.25">
      <c r="A211" s="44" t="s">
        <v>18681</v>
      </c>
      <c r="B211" s="46" t="str">
        <f>VLOOKUP(MYRANKS_H[[#This Row],[PLAYERID]],PLAYERIDMAP[],COLUMN(PLAYERIDMAP[LASTNAME]),FALSE)</f>
        <v>Pena</v>
      </c>
      <c r="C211" s="51" t="str">
        <f>VLOOKUP(MYRANKS_H[[#This Row],[PLAYERID]],PLAYERIDMAP[],COLUMN(PLAYERIDMAP[FIRSTNAME]),FALSE)</f>
        <v>Brayan</v>
      </c>
      <c r="D211" s="51" t="str">
        <f>VLOOKUP(MYRANKS_H[[#This Row],[PLAYERID]],PLAYERIDMAP[],COLUMN(PLAYERIDMAP[TEAM]),FALSE)</f>
        <v>CIN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3231</v>
      </c>
      <c r="G211" s="52">
        <f>IFERROR(VLOOKUP(MYRANKS_H[[#This Row],[IDFANGRAPHS]],STEAMER_H[],COLUMN(STEAMER_H[PA]),FALSE),0)</f>
        <v>349</v>
      </c>
      <c r="H211" s="52">
        <f>IFERROR(VLOOKUP(MYRANKS_H[[#This Row],[IDFANGRAPHS]],STEAMER_H[],COLUMN(STEAMER_H[AB]),FALSE),0)</f>
        <v>326</v>
      </c>
      <c r="I211" s="52">
        <f>IFERROR(VLOOKUP(MYRANKS_H[[#This Row],[IDFANGRAPHS]],STEAMER_H[],COLUMN(STEAMER_H[H]),FALSE),0)</f>
        <v>81</v>
      </c>
      <c r="J211" s="52">
        <f>IFERROR(VLOOKUP(MYRANKS_H[[#This Row],[IDFANGRAPHS]],STEAMER_H[],COLUMN(STEAMER_H[2B]),FALSE),0)</f>
        <v>16</v>
      </c>
      <c r="K211" s="52">
        <f>IFERROR(VLOOKUP(MYRANKS_H[[#This Row],[IDFANGRAPHS]],STEAMER_H[],COLUMN(STEAMER_H[3B]),FALSE),0)</f>
        <v>1</v>
      </c>
      <c r="L211" s="52">
        <f>IFERROR(VLOOKUP(MYRANKS_H[[#This Row],[IDFANGRAPHS]],STEAMER_H[],COLUMN(STEAMER_H[HR]),FALSE),0)</f>
        <v>5</v>
      </c>
      <c r="M211" s="52">
        <f>IFERROR(VLOOKUP(MYRANKS_H[[#This Row],[IDFANGRAPHS]],STEAMER_H[],COLUMN(STEAMER_H[R]),FALSE),0)</f>
        <v>30</v>
      </c>
      <c r="N211" s="52">
        <f>IFERROR(VLOOKUP(MYRANKS_H[[#This Row],[IDFANGRAPHS]],STEAMER_H[],COLUMN(STEAMER_H[RBI]),FALSE),0)</f>
        <v>32</v>
      </c>
      <c r="O211" s="52">
        <f>IFERROR(VLOOKUP(MYRANKS_H[[#This Row],[IDFANGRAPHS]],STEAMER_H[],COLUMN(STEAMER_H[BB]),FALSE),0)</f>
        <v>17</v>
      </c>
      <c r="P211" s="52">
        <f>IFERROR(VLOOKUP(MYRANKS_H[[#This Row],[IDFANGRAPHS]],STEAMER_H[],COLUMN(STEAMER_H[HBP]),FALSE),0)</f>
        <v>2</v>
      </c>
      <c r="Q211" s="52">
        <f>IFERROR(VLOOKUP(MYRANKS_H[[#This Row],[IDFANGRAPHS]],STEAMER_H[],COLUMN(STEAMER_H[SO]),FALSE),0)</f>
        <v>43</v>
      </c>
      <c r="R211" s="52">
        <f>IFERROR(VLOOKUP(MYRANKS_H[[#This Row],[IDFANGRAPHS]],STEAMER_H[],COLUMN(STEAMER_H[SB]),FALSE),0)</f>
        <v>3</v>
      </c>
      <c r="S211" s="54">
        <f>IFERROR(MYRANKS_H[[#This Row],[H]]/MYRANKS_H[[#This Row],[AB]],0)</f>
        <v>0.24846625766871167</v>
      </c>
      <c r="T211" s="54">
        <f>IFERROR((MYRANKS_H[[#This Row],[H]]+MYRANKS_H[[#This Row],[BB]]+MYRANKS_H[[#This Row],[HBP]])/(MYRANKS_H[[#This Row],[AB]]+MYRANKS_H[[#This Row],[BB]]+MYRANKS_H[[#This Row],[HBP]]),0)</f>
        <v>0.28985507246376813</v>
      </c>
      <c r="U211" s="54">
        <f>IFERROR((MYRANKS_H[[#This Row],[H]]+MYRANKS_H[[#This Row],[2B]]+2*MYRANKS_H[[#This Row],[3B]]+3*MYRANKS_H[[#This Row],[HR]])/MYRANKS_H[[#This Row],[AB]],0)</f>
        <v>0.34969325153374231</v>
      </c>
      <c r="V2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1" s="69">
        <f>VLOOKUP(MYRANKS_H[[#This Row],[POS]],REPLACEMENT_LEVEL[],2,FALSE)</f>
        <v>284</v>
      </c>
      <c r="X211" s="69">
        <f>MYRANKS_H[[#This Row],[PROJ PTS]]-MYRANKS_H[[#This Row],[REPL LEVEL]]</f>
        <v>-47</v>
      </c>
    </row>
    <row r="212" spans="1:24" ht="15" customHeight="1" x14ac:dyDescent="0.25">
      <c r="A212" s="44" t="s">
        <v>19658</v>
      </c>
      <c r="B212" s="46" t="str">
        <f>VLOOKUP(MYRANKS_H[[#This Row],[PLAYERID]],PLAYERIDMAP[],COLUMN(PLAYERIDMAP[LASTNAME]),FALSE)</f>
        <v>Soto</v>
      </c>
      <c r="C212" s="51" t="str">
        <f>VLOOKUP(MYRANKS_H[[#This Row],[PLAYERID]],PLAYERIDMAP[],COLUMN(PLAYERIDMAP[FIRSTNAME]),FALSE)</f>
        <v>Geovany</v>
      </c>
      <c r="D212" s="51" t="str">
        <f>VLOOKUP(MYRANKS_H[[#This Row],[PLAYERID]],PLAYERIDMAP[],COLUMN(PLAYERIDMAP[TEAM]),FALSE)</f>
        <v>N/A</v>
      </c>
      <c r="E212" s="51" t="str">
        <f>VLOOKUP(MYRANKS_H[[#This Row],[PLAYERID]],PLAYERIDMAP[],COLUMN(PLAYERIDMAP[POS]),FALSE)</f>
        <v>C</v>
      </c>
      <c r="F212" s="51">
        <f>VLOOKUP(MYRANKS_H[[#This Row],[PLAYERID]],PLAYERIDMAP[],COLUMN(PLAYERIDMAP[IDFANGRAPHS]),FALSE)</f>
        <v>3707</v>
      </c>
      <c r="G212" s="52">
        <f>IFERROR(VLOOKUP(MYRANKS_H[[#This Row],[IDFANGRAPHS]],STEAMER_H[],COLUMN(STEAMER_H[PA]),FALSE),0)</f>
        <v>302</v>
      </c>
      <c r="H212" s="52">
        <f>IFERROR(VLOOKUP(MYRANKS_H[[#This Row],[IDFANGRAPHS]],STEAMER_H[],COLUMN(STEAMER_H[AB]),FALSE),0)</f>
        <v>271</v>
      </c>
      <c r="I212" s="52">
        <f>IFERROR(VLOOKUP(MYRANKS_H[[#This Row],[IDFANGRAPHS]],STEAMER_H[],COLUMN(STEAMER_H[H]),FALSE),0)</f>
        <v>61</v>
      </c>
      <c r="J212" s="52">
        <f>IFERROR(VLOOKUP(MYRANKS_H[[#This Row],[IDFANGRAPHS]],STEAMER_H[],COLUMN(STEAMER_H[2B]),FALSE),0)</f>
        <v>13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29</v>
      </c>
      <c r="N212" s="52">
        <f>IFERROR(VLOOKUP(MYRANKS_H[[#This Row],[IDFANGRAPHS]],STEAMER_H[],COLUMN(STEAMER_H[RBI]),FALSE),0)</f>
        <v>32</v>
      </c>
      <c r="O212" s="52">
        <f>IFERROR(VLOOKUP(MYRANKS_H[[#This Row],[IDFANGRAPHS]],STEAMER_H[],COLUMN(STEAMER_H[BB]),FALSE),0)</f>
        <v>24</v>
      </c>
      <c r="P212" s="52">
        <f>IFERROR(VLOOKUP(MYRANKS_H[[#This Row],[IDFANGRAPHS]],STEAMER_H[],COLUMN(STEAMER_H[HBP]),FALSE),0)</f>
        <v>2</v>
      </c>
      <c r="Q212" s="52">
        <f>IFERROR(VLOOKUP(MYRANKS_H[[#This Row],[IDFANGRAPHS]],STEAMER_H[],COLUMN(STEAMER_H[SO]),FALSE),0)</f>
        <v>75</v>
      </c>
      <c r="R212" s="52">
        <f>IFERROR(VLOOKUP(MYRANKS_H[[#This Row],[IDFANGRAPHS]],STEAMER_H[],COLUMN(STEAMER_H[SB]),FALSE),0)</f>
        <v>2</v>
      </c>
      <c r="S212" s="54">
        <f>IFERROR(MYRANKS_H[[#This Row],[H]]/MYRANKS_H[[#This Row],[AB]],0)</f>
        <v>0.22509225092250923</v>
      </c>
      <c r="T212" s="54">
        <f>IFERROR((MYRANKS_H[[#This Row],[H]]+MYRANKS_H[[#This Row],[BB]]+MYRANKS_H[[#This Row],[HBP]])/(MYRANKS_H[[#This Row],[AB]]+MYRANKS_H[[#This Row],[BB]]+MYRANKS_H[[#This Row],[HBP]]),0)</f>
        <v>0.29292929292929293</v>
      </c>
      <c r="U212" s="54">
        <f>IFERROR((MYRANKS_H[[#This Row],[H]]+MYRANKS_H[[#This Row],[2B]]+2*MYRANKS_H[[#This Row],[3B]]+3*MYRANKS_H[[#This Row],[HR]])/MYRANKS_H[[#This Row],[AB]],0)</f>
        <v>0.38007380073800739</v>
      </c>
      <c r="V2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2" s="69">
        <f>VLOOKUP(MYRANKS_H[[#This Row],[POS]],REPLACEMENT_LEVEL[],2,FALSE)</f>
        <v>284</v>
      </c>
      <c r="X212" s="69">
        <f>MYRANKS_H[[#This Row],[PROJ PTS]]-MYRANKS_H[[#This Row],[REPL LEVEL]]</f>
        <v>-47</v>
      </c>
    </row>
    <row r="213" spans="1:24" ht="15" customHeight="1" x14ac:dyDescent="0.25">
      <c r="A213" s="44" t="s">
        <v>17159</v>
      </c>
      <c r="B213" s="46" t="str">
        <f>VLOOKUP(MYRANKS_H[[#This Row],[PLAYERID]],PLAYERIDMAP[],COLUMN(PLAYERIDMAP[LASTNAME]),FALSE)</f>
        <v>Infante</v>
      </c>
      <c r="C213" s="51" t="str">
        <f>VLOOKUP(MYRANKS_H[[#This Row],[PLAYERID]],PLAYERIDMAP[],COLUMN(PLAYERIDMAP[FIRSTNAME]),FALSE)</f>
        <v>Omar</v>
      </c>
      <c r="D213" s="51" t="str">
        <f>VLOOKUP(MYRANKS_H[[#This Row],[PLAYERID]],PLAYERIDMAP[],COLUMN(PLAYERIDMAP[TEAM]),FALSE)</f>
        <v>KC</v>
      </c>
      <c r="E213" s="51" t="str">
        <f>VLOOKUP(MYRANKS_H[[#This Row],[PLAYERID]],PLAYERIDMAP[],COLUMN(PLAYERIDMAP[POS]),FALSE)</f>
        <v>2B</v>
      </c>
      <c r="F213" s="51">
        <f>VLOOKUP(MYRANKS_H[[#This Row],[PLAYERID]],PLAYERIDMAP[],COLUMN(PLAYERIDMAP[IDFANGRAPHS]),FALSE)</f>
        <v>1609</v>
      </c>
      <c r="G213" s="52">
        <f>IFERROR(VLOOKUP(MYRANKS_H[[#This Row],[IDFANGRAPHS]],STEAMER_H[],COLUMN(STEAMER_H[PA]),FALSE),0)</f>
        <v>520</v>
      </c>
      <c r="H213" s="52">
        <f>IFERROR(VLOOKUP(MYRANKS_H[[#This Row],[IDFANGRAPHS]],STEAMER_H[],COLUMN(STEAMER_H[AB]),FALSE),0)</f>
        <v>484</v>
      </c>
      <c r="I213" s="52">
        <f>IFERROR(VLOOKUP(MYRANKS_H[[#This Row],[IDFANGRAPHS]],STEAMER_H[],COLUMN(STEAMER_H[H]),FALSE),0)</f>
        <v>133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3</v>
      </c>
      <c r="L213" s="52">
        <f>IFERROR(VLOOKUP(MYRANKS_H[[#This Row],[IDFANGRAPHS]],STEAMER_H[],COLUMN(STEAMER_H[HR]),FALSE),0)</f>
        <v>7</v>
      </c>
      <c r="M213" s="52">
        <f>IFERROR(VLOOKUP(MYRANKS_H[[#This Row],[IDFANGRAPHS]],STEAMER_H[],COLUMN(STEAMER_H[R]),FALSE),0)</f>
        <v>55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26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61</v>
      </c>
      <c r="R213" s="52">
        <f>IFERROR(VLOOKUP(MYRANKS_H[[#This Row],[IDFANGRAPHS]],STEAMER_H[],COLUMN(STEAMER_H[SB]),FALSE),0)</f>
        <v>7</v>
      </c>
      <c r="S213" s="54">
        <f>IFERROR(MYRANKS_H[[#This Row],[H]]/MYRANKS_H[[#This Row],[AB]],0)</f>
        <v>0.27479338842975204</v>
      </c>
      <c r="T213" s="54">
        <f>IFERROR((MYRANKS_H[[#This Row],[H]]+MYRANKS_H[[#This Row],[BB]]+MYRANKS_H[[#This Row],[HBP]])/(MYRANKS_H[[#This Row],[AB]]+MYRANKS_H[[#This Row],[BB]]+MYRANKS_H[[#This Row],[HBP]]),0)</f>
        <v>0.314453125</v>
      </c>
      <c r="U213" s="54">
        <f>IFERROR((MYRANKS_H[[#This Row],[H]]+MYRANKS_H[[#This Row],[2B]]+2*MYRANKS_H[[#This Row],[3B]]+3*MYRANKS_H[[#This Row],[HR]])/MYRANKS_H[[#This Row],[AB]],0)</f>
        <v>0.37603305785123969</v>
      </c>
      <c r="V2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  <c r="W213" s="69">
        <f>VLOOKUP(MYRANKS_H[[#This Row],[POS]],REPLACEMENT_LEVEL[],2,FALSE)</f>
        <v>473</v>
      </c>
      <c r="X213" s="69">
        <f>MYRANKS_H[[#This Row],[PROJ PTS]]-MYRANKS_H[[#This Row],[REPL LEVEL]]</f>
        <v>-49</v>
      </c>
    </row>
    <row r="214" spans="1:24" ht="15" customHeight="1" x14ac:dyDescent="0.25">
      <c r="A214" s="44" t="s">
        <v>17536</v>
      </c>
      <c r="B214" s="46" t="str">
        <f>VLOOKUP(MYRANKS_H[[#This Row],[PLAYERID]],PLAYERIDMAP[],COLUMN(PLAYERIDMAP[LASTNAME]),FALSE)</f>
        <v>Lagares</v>
      </c>
      <c r="C214" s="51" t="str">
        <f>VLOOKUP(MYRANKS_H[[#This Row],[PLAYERID]],PLAYERIDMAP[],COLUMN(PLAYERIDMAP[FIRSTNAME]),FALSE)</f>
        <v>Juan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OF</v>
      </c>
      <c r="F214" s="51">
        <f>VLOOKUP(MYRANKS_H[[#This Row],[PLAYERID]],PLAYERIDMAP[],COLUMN(PLAYERIDMAP[IDFANGRAPHS]),FALSE)</f>
        <v>5384</v>
      </c>
      <c r="G214" s="52">
        <f>IFERROR(VLOOKUP(MYRANKS_H[[#This Row],[IDFANGRAPHS]],STEAMER_H[],COLUMN(STEAMER_H[PA]),FALSE),0)</f>
        <v>586</v>
      </c>
      <c r="H214" s="52">
        <f>IFERROR(VLOOKUP(MYRANKS_H[[#This Row],[IDFANGRAPHS]],STEAMER_H[],COLUMN(STEAMER_H[AB]),FALSE),0)</f>
        <v>543</v>
      </c>
      <c r="I214" s="52">
        <f>IFERROR(VLOOKUP(MYRANKS_H[[#This Row],[IDFANGRAPHS]],STEAMER_H[],COLUMN(STEAMER_H[H]),FALSE),0)</f>
        <v>139</v>
      </c>
      <c r="J214" s="52">
        <f>IFERROR(VLOOKUP(MYRANKS_H[[#This Row],[IDFANGRAPHS]],STEAMER_H[],COLUMN(STEAMER_H[2B]),FALSE),0)</f>
        <v>27</v>
      </c>
      <c r="K214" s="52">
        <f>IFERROR(VLOOKUP(MYRANKS_H[[#This Row],[IDFANGRAPHS]],STEAMER_H[],COLUMN(STEAMER_H[3B]),FALSE),0)</f>
        <v>3</v>
      </c>
      <c r="L214" s="52">
        <f>IFERROR(VLOOKUP(MYRANKS_H[[#This Row],[IDFANGRAPHS]],STEAMER_H[],COLUMN(STEAMER_H[HR]),FALSE),0)</f>
        <v>8</v>
      </c>
      <c r="M214" s="52">
        <f>IFERROR(VLOOKUP(MYRANKS_H[[#This Row],[IDFANGRAPHS]],STEAMER_H[],COLUMN(STEAMER_H[R]),FALSE),0)</f>
        <v>54</v>
      </c>
      <c r="N214" s="52">
        <f>IFERROR(VLOOKUP(MYRANKS_H[[#This Row],[IDFANGRAPHS]],STEAMER_H[],COLUMN(STEAMER_H[RBI]),FALSE),0)</f>
        <v>50</v>
      </c>
      <c r="O214" s="52">
        <f>IFERROR(VLOOKUP(MYRANKS_H[[#This Row],[IDFANGRAPHS]],STEAMER_H[],COLUMN(STEAMER_H[BB]),FALSE),0)</f>
        <v>29</v>
      </c>
      <c r="P214" s="52">
        <f>IFERROR(VLOOKUP(MYRANKS_H[[#This Row],[IDFANGRAPHS]],STEAMER_H[],COLUMN(STEAMER_H[HBP]),FALSE),0)</f>
        <v>5</v>
      </c>
      <c r="Q214" s="52">
        <f>IFERROR(VLOOKUP(MYRANKS_H[[#This Row],[IDFANGRAPHS]],STEAMER_H[],COLUMN(STEAMER_H[SO]),FALSE),0)</f>
        <v>116</v>
      </c>
      <c r="R214" s="52">
        <f>IFERROR(VLOOKUP(MYRANKS_H[[#This Row],[IDFANGRAPHS]],STEAMER_H[],COLUMN(STEAMER_H[SB]),FALSE),0)</f>
        <v>13</v>
      </c>
      <c r="S214" s="54">
        <f>IFERROR(MYRANKS_H[[#This Row],[H]]/MYRANKS_H[[#This Row],[AB]],0)</f>
        <v>0.2559852670349908</v>
      </c>
      <c r="T214" s="54">
        <f>IFERROR((MYRANKS_H[[#This Row],[H]]+MYRANKS_H[[#This Row],[BB]]+MYRANKS_H[[#This Row],[HBP]])/(MYRANKS_H[[#This Row],[AB]]+MYRANKS_H[[#This Row],[BB]]+MYRANKS_H[[#This Row],[HBP]]),0)</f>
        <v>0.29982668977469673</v>
      </c>
      <c r="U214" s="54">
        <f>IFERROR((MYRANKS_H[[#This Row],[H]]+MYRANKS_H[[#This Row],[2B]]+2*MYRANKS_H[[#This Row],[3B]]+3*MYRANKS_H[[#This Row],[HR]])/MYRANKS_H[[#This Row],[AB]],0)</f>
        <v>0.36095764272559855</v>
      </c>
      <c r="V2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14" s="69">
        <f>VLOOKUP(MYRANKS_H[[#This Row],[POS]],REPLACEMENT_LEVEL[],2,FALSE)</f>
        <v>496</v>
      </c>
      <c r="X214" s="69">
        <f>MYRANKS_H[[#This Row],[PROJ PTS]]-MYRANKS_H[[#This Row],[REPL LEVEL]]</f>
        <v>-50</v>
      </c>
    </row>
    <row r="215" spans="1:24" ht="15" customHeight="1" x14ac:dyDescent="0.25">
      <c r="A215" s="44" t="s">
        <v>14747</v>
      </c>
      <c r="B215" s="46" t="str">
        <f>VLOOKUP(MYRANKS_H[[#This Row],[PLAYERID]],PLAYERIDMAP[],COLUMN(PLAYERIDMAP[LASTNAME]),FALSE)</f>
        <v>Arencibia</v>
      </c>
      <c r="C215" s="51" t="str">
        <f>VLOOKUP(MYRANKS_H[[#This Row],[PLAYERID]],PLAYERIDMAP[],COLUMN(PLAYERIDMAP[FIRSTNAME]),FALSE)</f>
        <v>J.P.</v>
      </c>
      <c r="D215" s="51" t="str">
        <f>VLOOKUP(MYRANKS_H[[#This Row],[PLAYERID]],PLAYERIDMAP[],COLUMN(PLAYERIDMAP[TEAM]),FALSE)</f>
        <v>TEX</v>
      </c>
      <c r="E215" s="51" t="str">
        <f>VLOOKUP(MYRANKS_H[[#This Row],[PLAYERID]],PLAYERIDMAP[],COLUMN(PLAYERIDMAP[POS]),FALSE)</f>
        <v>C</v>
      </c>
      <c r="F215" s="51">
        <f>VLOOKUP(MYRANKS_H[[#This Row],[PLAYERID]],PLAYERIDMAP[],COLUMN(PLAYERIDMAP[IDFANGRAPHS]),FALSE)</f>
        <v>697</v>
      </c>
      <c r="G215" s="52">
        <f>IFERROR(VLOOKUP(MYRANKS_H[[#This Row],[IDFANGRAPHS]],STEAMER_H[],COLUMN(STEAMER_H[PA]),FALSE),0)</f>
        <v>339</v>
      </c>
      <c r="H215" s="52">
        <f>IFERROR(VLOOKUP(MYRANKS_H[[#This Row],[IDFANGRAPHS]],STEAMER_H[],COLUMN(STEAMER_H[AB]),FALSE),0)</f>
        <v>314</v>
      </c>
      <c r="I215" s="52">
        <f>IFERROR(VLOOKUP(MYRANKS_H[[#This Row],[IDFANGRAPHS]],STEAMER_H[],COLUMN(STEAMER_H[H]),FALSE),0)</f>
        <v>66</v>
      </c>
      <c r="J215" s="52">
        <f>IFERROR(VLOOKUP(MYRANKS_H[[#This Row],[IDFANGRAPHS]],STEAMER_H[],COLUMN(STEAMER_H[2B]),FALSE),0)</f>
        <v>14</v>
      </c>
      <c r="K215" s="52">
        <f>IFERROR(VLOOKUP(MYRANKS_H[[#This Row],[IDFANGRAPHS]],STEAMER_H[],COLUMN(STEAMER_H[3B]),FALSE),0)</f>
        <v>0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33</v>
      </c>
      <c r="N215" s="52">
        <f>IFERROR(VLOOKUP(MYRANKS_H[[#This Row],[IDFANGRAPHS]],STEAMER_H[],COLUMN(STEAMER_H[RBI]),FALSE),0)</f>
        <v>40</v>
      </c>
      <c r="O215" s="52">
        <f>IFERROR(VLOOKUP(MYRANKS_H[[#This Row],[IDFANGRAPHS]],STEAMER_H[],COLUMN(STEAMER_H[BB]),FALSE),0)</f>
        <v>17</v>
      </c>
      <c r="P215" s="52">
        <f>IFERROR(VLOOKUP(MYRANKS_H[[#This Row],[IDFANGRAPHS]],STEAMER_H[],COLUMN(STEAMER_H[HBP]),FALSE),0)</f>
        <v>4</v>
      </c>
      <c r="Q215" s="52">
        <f>IFERROR(VLOOKUP(MYRANKS_H[[#This Row],[IDFANGRAPHS]],STEAMER_H[],COLUMN(STEAMER_H[SO]),FALSE),0)</f>
        <v>93</v>
      </c>
      <c r="R215" s="52">
        <f>IFERROR(VLOOKUP(MYRANKS_H[[#This Row],[IDFANGRAPHS]],STEAMER_H[],COLUMN(STEAMER_H[SB]),FALSE),0)</f>
        <v>1</v>
      </c>
      <c r="S215" s="54">
        <f>IFERROR(MYRANKS_H[[#This Row],[H]]/MYRANKS_H[[#This Row],[AB]],0)</f>
        <v>0.21019108280254778</v>
      </c>
      <c r="T215" s="54">
        <f>IFERROR((MYRANKS_H[[#This Row],[H]]+MYRANKS_H[[#This Row],[BB]]+MYRANKS_H[[#This Row],[HBP]])/(MYRANKS_H[[#This Row],[AB]]+MYRANKS_H[[#This Row],[BB]]+MYRANKS_H[[#This Row],[HBP]]),0)</f>
        <v>0.25970149253731345</v>
      </c>
      <c r="U215" s="54">
        <f>IFERROR((MYRANKS_H[[#This Row],[H]]+MYRANKS_H[[#This Row],[2B]]+2*MYRANKS_H[[#This Row],[3B]]+3*MYRANKS_H[[#This Row],[HR]])/MYRANKS_H[[#This Row],[AB]],0)</f>
        <v>0.37898089171974525</v>
      </c>
      <c r="V2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215" s="69">
        <f>VLOOKUP(MYRANKS_H[[#This Row],[POS]],REPLACEMENT_LEVEL[],2,FALSE)</f>
        <v>284</v>
      </c>
      <c r="X215" s="69">
        <f>MYRANKS_H[[#This Row],[PROJ PTS]]-MYRANKS_H[[#This Row],[REPL LEVEL]]</f>
        <v>-55</v>
      </c>
    </row>
    <row r="216" spans="1:24" ht="15" customHeight="1" x14ac:dyDescent="0.25">
      <c r="A216" s="44" t="s">
        <v>18366</v>
      </c>
      <c r="B216" s="46" t="str">
        <f>VLOOKUP(MYRANKS_H[[#This Row],[PLAYERID]],PLAYERIDMAP[],COLUMN(PLAYERIDMAP[LASTNAME]),FALSE)</f>
        <v>Navarro</v>
      </c>
      <c r="C216" s="51" t="str">
        <f>VLOOKUP(MYRANKS_H[[#This Row],[PLAYERID]],PLAYERIDMAP[],COLUMN(PLAYERIDMAP[FIRSTNAME]),FALSE)</f>
        <v>Dioner</v>
      </c>
      <c r="D216" s="51" t="str">
        <f>VLOOKUP(MYRANKS_H[[#This Row],[PLAYERID]],PLAYERIDMAP[],COLUMN(PLAYERIDMAP[TEAM]),FALSE)</f>
        <v>TOR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3179</v>
      </c>
      <c r="G216" s="52">
        <f>IFERROR(VLOOKUP(MYRANKS_H[[#This Row],[IDFANGRAPHS]],STEAMER_H[],COLUMN(STEAMER_H[PA]),FALSE),0)</f>
        <v>257</v>
      </c>
      <c r="H216" s="52">
        <f>IFERROR(VLOOKUP(MYRANKS_H[[#This Row],[IDFANGRAPHS]],STEAMER_H[],COLUMN(STEAMER_H[AB]),FALSE),0)</f>
        <v>235</v>
      </c>
      <c r="I216" s="52">
        <f>IFERROR(VLOOKUP(MYRANKS_H[[#This Row],[IDFANGRAPHS]],STEAMER_H[],COLUMN(STEAMER_H[H]),FALSE),0)</f>
        <v>62</v>
      </c>
      <c r="J216" s="52">
        <f>IFERROR(VLOOKUP(MYRANKS_H[[#This Row],[IDFANGRAPHS]],STEAMER_H[],COLUMN(STEAMER_H[2B]),FALSE),0)</f>
        <v>11</v>
      </c>
      <c r="K216" s="52">
        <f>IFERROR(VLOOKUP(MYRANKS_H[[#This Row],[IDFANGRAPHS]],STEAMER_H[],COLUMN(STEAMER_H[3B]),FALSE),0)</f>
        <v>0</v>
      </c>
      <c r="L216" s="52">
        <f>IFERROR(VLOOKUP(MYRANKS_H[[#This Row],[IDFANGRAPHS]],STEAMER_H[],COLUMN(STEAMER_H[HR]),FALSE),0)</f>
        <v>7</v>
      </c>
      <c r="M216" s="52">
        <f>IFERROR(VLOOKUP(MYRANKS_H[[#This Row],[IDFANGRAPHS]],STEAMER_H[],COLUMN(STEAMER_H[R]),FALSE),0)</f>
        <v>29</v>
      </c>
      <c r="N216" s="52">
        <f>IFERROR(VLOOKUP(MYRANKS_H[[#This Row],[IDFANGRAPHS]],STEAMER_H[],COLUMN(STEAMER_H[RBI]),FALSE),0)</f>
        <v>30</v>
      </c>
      <c r="O216" s="52">
        <f>IFERROR(VLOOKUP(MYRANKS_H[[#This Row],[IDFANGRAPHS]],STEAMER_H[],COLUMN(STEAMER_H[BB]),FALSE),0)</f>
        <v>18</v>
      </c>
      <c r="P216" s="52">
        <f>IFERROR(VLOOKUP(MYRANKS_H[[#This Row],[IDFANGRAPHS]],STEAMER_H[],COLUMN(STEAMER_H[HBP]),FALSE),0)</f>
        <v>2</v>
      </c>
      <c r="Q216" s="52">
        <f>IFERROR(VLOOKUP(MYRANKS_H[[#This Row],[IDFANGRAPHS]],STEAMER_H[],COLUMN(STEAMER_H[SO]),FALSE),0)</f>
        <v>38</v>
      </c>
      <c r="R216" s="52">
        <f>IFERROR(VLOOKUP(MYRANKS_H[[#This Row],[IDFANGRAPHS]],STEAMER_H[],COLUMN(STEAMER_H[SB]),FALSE),0)</f>
        <v>1</v>
      </c>
      <c r="S216" s="54">
        <f>IFERROR(MYRANKS_H[[#This Row],[H]]/MYRANKS_H[[#This Row],[AB]],0)</f>
        <v>0.26382978723404255</v>
      </c>
      <c r="T216" s="54">
        <f>IFERROR((MYRANKS_H[[#This Row],[H]]+MYRANKS_H[[#This Row],[BB]]+MYRANKS_H[[#This Row],[HBP]])/(MYRANKS_H[[#This Row],[AB]]+MYRANKS_H[[#This Row],[BB]]+MYRANKS_H[[#This Row],[HBP]]),0)</f>
        <v>0.32156862745098042</v>
      </c>
      <c r="U216" s="54">
        <f>IFERROR((MYRANKS_H[[#This Row],[H]]+MYRANKS_H[[#This Row],[2B]]+2*MYRANKS_H[[#This Row],[3B]]+3*MYRANKS_H[[#This Row],[HR]])/MYRANKS_H[[#This Row],[AB]],0)</f>
        <v>0.4</v>
      </c>
      <c r="V2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  <c r="W216" s="69">
        <f>VLOOKUP(MYRANKS_H[[#This Row],[POS]],REPLACEMENT_LEVEL[],2,FALSE)</f>
        <v>284</v>
      </c>
      <c r="X216" s="69">
        <f>MYRANKS_H[[#This Row],[PROJ PTS]]-MYRANKS_H[[#This Row],[REPL LEVEL]]</f>
        <v>-56</v>
      </c>
    </row>
    <row r="217" spans="1:24" ht="15" customHeight="1" x14ac:dyDescent="0.25">
      <c r="A217" s="44" t="s">
        <v>15860</v>
      </c>
      <c r="B217" s="46" t="str">
        <f>VLOOKUP(MYRANKS_H[[#This Row],[PLAYERID]],PLAYERIDMAP[],COLUMN(PLAYERIDMAP[LASTNAME]),FALSE)</f>
        <v>Davis</v>
      </c>
      <c r="C217" s="51" t="str">
        <f>VLOOKUP(MYRANKS_H[[#This Row],[PLAYERID]],PLAYERIDMAP[],COLUMN(PLAYERIDMAP[FIRSTNAME]),FALSE)</f>
        <v>Khris</v>
      </c>
      <c r="D217" s="51" t="str">
        <f>VLOOKUP(MYRANKS_H[[#This Row],[PLAYERID]],PLAYERIDMAP[],COLUMN(PLAYERIDMAP[TEAM]),FALSE)</f>
        <v>MIL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9112</v>
      </c>
      <c r="G217" s="52">
        <f>IFERROR(VLOOKUP(MYRANKS_H[[#This Row],[IDFANGRAPHS]],STEAMER_H[],COLUMN(STEAMER_H[PA]),FALSE),0)</f>
        <v>438</v>
      </c>
      <c r="H217" s="52">
        <f>IFERROR(VLOOKUP(MYRANKS_H[[#This Row],[IDFANGRAPHS]],STEAMER_H[],COLUMN(STEAMER_H[AB]),FALSE),0)</f>
        <v>393</v>
      </c>
      <c r="I217" s="52">
        <f>IFERROR(VLOOKUP(MYRANKS_H[[#This Row],[IDFANGRAPHS]],STEAMER_H[],COLUMN(STEAMER_H[H]),FALSE),0)</f>
        <v>97</v>
      </c>
      <c r="J217" s="52">
        <f>IFERROR(VLOOKUP(MYRANKS_H[[#This Row],[IDFANGRAPHS]],STEAMER_H[],COLUMN(STEAMER_H[2B]),FALSE),0)</f>
        <v>22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18</v>
      </c>
      <c r="M217" s="52">
        <f>IFERROR(VLOOKUP(MYRANKS_H[[#This Row],[IDFANGRAPHS]],STEAMER_H[],COLUMN(STEAMER_H[R]),FALSE),0)</f>
        <v>50</v>
      </c>
      <c r="N217" s="52">
        <f>IFERROR(VLOOKUP(MYRANKS_H[[#This Row],[IDFANGRAPHS]],STEAMER_H[],COLUMN(STEAMER_H[RBI]),FALSE),0)</f>
        <v>56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7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5</v>
      </c>
      <c r="S217" s="54">
        <f>IFERROR(MYRANKS_H[[#This Row],[H]]/MYRANKS_H[[#This Row],[AB]],0)</f>
        <v>0.24681933842239187</v>
      </c>
      <c r="T217" s="54">
        <f>IFERROR((MYRANKS_H[[#This Row],[H]]+MYRANKS_H[[#This Row],[BB]]+MYRANKS_H[[#This Row],[HBP]])/(MYRANKS_H[[#This Row],[AB]]+MYRANKS_H[[#This Row],[BB]]+MYRANKS_H[[#This Row],[HBP]]),0)</f>
        <v>0.31639722863741337</v>
      </c>
      <c r="U217" s="54">
        <f>IFERROR((MYRANKS_H[[#This Row],[H]]+MYRANKS_H[[#This Row],[2B]]+2*MYRANKS_H[[#This Row],[3B]]+3*MYRANKS_H[[#This Row],[HR]])/MYRANKS_H[[#This Row],[AB]],0)</f>
        <v>0.44529262086513993</v>
      </c>
      <c r="V2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  <c r="W217" s="69">
        <f>VLOOKUP(MYRANKS_H[[#This Row],[POS]],REPLACEMENT_LEVEL[],2,FALSE)</f>
        <v>496</v>
      </c>
      <c r="X217" s="69">
        <f>MYRANKS_H[[#This Row],[PROJ PTS]]-MYRANKS_H[[#This Row],[REPL LEVEL]]</f>
        <v>-57</v>
      </c>
    </row>
    <row r="218" spans="1:24" x14ac:dyDescent="0.25">
      <c r="A218" s="44" t="s">
        <v>16310</v>
      </c>
      <c r="B218" s="46" t="str">
        <f>VLOOKUP(MYRANKS_H[[#This Row],[PLAYERID]],PLAYERIDMAP[],COLUMN(PLAYERIDMAP[LASTNAME]),FALSE)</f>
        <v>Flores</v>
      </c>
      <c r="C218" s="51" t="str">
        <f>VLOOKUP(MYRANKS_H[[#This Row],[PLAYERID]],PLAYERIDMAP[],COLUMN(PLAYERIDMAP[FIRSTNAME]),FALSE)</f>
        <v>Wilmer</v>
      </c>
      <c r="D218" s="51" t="str">
        <f>VLOOKUP(MYRANKS_H[[#This Row],[PLAYERID]],PLAYERIDMAP[],COLUMN(PLAYERIDMAP[TEAM]),FALSE)</f>
        <v>NYM</v>
      </c>
      <c r="E218" s="51" t="str">
        <f>VLOOKUP(MYRANKS_H[[#This Row],[PLAYERID]],PLAYERIDMAP[],COLUMN(PLAYERIDMAP[POS]),FALSE)</f>
        <v>SS</v>
      </c>
      <c r="F218" s="51">
        <f>VLOOKUP(MYRANKS_H[[#This Row],[PLAYERID]],PLAYERIDMAP[],COLUMN(PLAYERIDMAP[IDFANGRAPHS]),FALSE)</f>
        <v>5827</v>
      </c>
      <c r="G218" s="52">
        <f>IFERROR(VLOOKUP(MYRANKS_H[[#This Row],[IDFANGRAPHS]],STEAMER_H[],COLUMN(STEAMER_H[PA]),FALSE),0)</f>
        <v>512</v>
      </c>
      <c r="H218" s="52">
        <f>IFERROR(VLOOKUP(MYRANKS_H[[#This Row],[IDFANGRAPHS]],STEAMER_H[],COLUMN(STEAMER_H[AB]),FALSE),0)</f>
        <v>476</v>
      </c>
      <c r="I218" s="52">
        <f>IFERROR(VLOOKUP(MYRANKS_H[[#This Row],[IDFANGRAPHS]],STEAMER_H[],COLUMN(STEAMER_H[H]),FALSE),0)</f>
        <v>121</v>
      </c>
      <c r="J218" s="52">
        <f>IFERROR(VLOOKUP(MYRANKS_H[[#This Row],[IDFANGRAPHS]],STEAMER_H[],COLUMN(STEAMER_H[2B]),FALSE),0)</f>
        <v>23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14</v>
      </c>
      <c r="M218" s="52">
        <f>IFERROR(VLOOKUP(MYRANKS_H[[#This Row],[IDFANGRAPHS]],STEAMER_H[],COLUMN(STEAMER_H[R]),FALSE),0)</f>
        <v>50</v>
      </c>
      <c r="N218" s="52">
        <f>IFERROR(VLOOKUP(MYRANKS_H[[#This Row],[IDFANGRAPHS]],STEAMER_H[],COLUMN(STEAMER_H[RBI]),FALSE),0)</f>
        <v>57</v>
      </c>
      <c r="O218" s="52">
        <f>IFERROR(VLOOKUP(MYRANKS_H[[#This Row],[IDFANGRAPHS]],STEAMER_H[],COLUMN(STEAMER_H[BB]),FALSE),0)</f>
        <v>26</v>
      </c>
      <c r="P218" s="52">
        <f>IFERROR(VLOOKUP(MYRANKS_H[[#This Row],[IDFANGRAPHS]],STEAMER_H[],COLUMN(STEAMER_H[HBP]),FALSE),0)</f>
        <v>3</v>
      </c>
      <c r="Q218" s="52">
        <f>IFERROR(VLOOKUP(MYRANKS_H[[#This Row],[IDFANGRAPHS]],STEAMER_H[],COLUMN(STEAMER_H[SO]),FALSE),0)</f>
        <v>68</v>
      </c>
      <c r="R218" s="52">
        <f>IFERROR(VLOOKUP(MYRANKS_H[[#This Row],[IDFANGRAPHS]],STEAMER_H[],COLUMN(STEAMER_H[SB]),FALSE),0)</f>
        <v>3</v>
      </c>
      <c r="S218" s="54">
        <f>IFERROR(MYRANKS_H[[#This Row],[H]]/MYRANKS_H[[#This Row],[AB]],0)</f>
        <v>0.25420168067226889</v>
      </c>
      <c r="T218" s="54">
        <f>IFERROR((MYRANKS_H[[#This Row],[H]]+MYRANKS_H[[#This Row],[BB]]+MYRANKS_H[[#This Row],[HBP]])/(MYRANKS_H[[#This Row],[AB]]+MYRANKS_H[[#This Row],[BB]]+MYRANKS_H[[#This Row],[HBP]]),0)</f>
        <v>0.29702970297029702</v>
      </c>
      <c r="U218" s="54">
        <f>IFERROR((MYRANKS_H[[#This Row],[H]]+MYRANKS_H[[#This Row],[2B]]+2*MYRANKS_H[[#This Row],[3B]]+3*MYRANKS_H[[#This Row],[HR]])/MYRANKS_H[[#This Row],[AB]],0)</f>
        <v>0.39915966386554624</v>
      </c>
      <c r="V2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18" s="69">
        <f>VLOOKUP(MYRANKS_H[[#This Row],[POS]],REPLACEMENT_LEVEL[],2,FALSE)</f>
        <v>480</v>
      </c>
      <c r="X218" s="69">
        <f>MYRANKS_H[[#This Row],[PROJ PTS]]-MYRANKS_H[[#This Row],[REPL LEVEL]]</f>
        <v>-59</v>
      </c>
    </row>
    <row r="219" spans="1:24" ht="15" customHeight="1" x14ac:dyDescent="0.25">
      <c r="A219" s="44" t="s">
        <v>17118</v>
      </c>
      <c r="B219" s="46" t="str">
        <f>VLOOKUP(MYRANKS_H[[#This Row],[PLAYERID]],PLAYERIDMAP[],COLUMN(PLAYERIDMAP[LASTNAME]),FALSE)</f>
        <v>Hundley</v>
      </c>
      <c r="C219" s="51" t="str">
        <f>VLOOKUP(MYRANKS_H[[#This Row],[PLAYERID]],PLAYERIDMAP[],COLUMN(PLAYERIDMAP[FIRSTNAME]),FALSE)</f>
        <v>Nick</v>
      </c>
      <c r="D219" s="51" t="str">
        <f>VLOOKUP(MYRANKS_H[[#This Row],[PLAYERID]],PLAYERIDMAP[],COLUMN(PLAYERIDMAP[TEAM]),FALSE)</f>
        <v>SD</v>
      </c>
      <c r="E219" s="51" t="str">
        <f>VLOOKUP(MYRANKS_H[[#This Row],[PLAYERID]],PLAYERIDMAP[],COLUMN(PLAYERIDMAP[POS]),FALSE)</f>
        <v>C</v>
      </c>
      <c r="F219" s="51">
        <f>VLOOKUP(MYRANKS_H[[#This Row],[PLAYERID]],PLAYERIDMAP[],COLUMN(PLAYERIDMAP[IDFANGRAPHS]),FALSE)</f>
        <v>3376</v>
      </c>
      <c r="G219" s="52">
        <f>IFERROR(VLOOKUP(MYRANKS_H[[#This Row],[IDFANGRAPHS]],STEAMER_H[],COLUMN(STEAMER_H[PA]),FALSE),0)</f>
        <v>299</v>
      </c>
      <c r="H219" s="52">
        <f>IFERROR(VLOOKUP(MYRANKS_H[[#This Row],[IDFANGRAPHS]],STEAMER_H[],COLUMN(STEAMER_H[AB]),FALSE),0)</f>
        <v>274</v>
      </c>
      <c r="I219" s="52">
        <f>IFERROR(VLOOKUP(MYRANKS_H[[#This Row],[IDFANGRAPHS]],STEAMER_H[],COLUMN(STEAMER_H[H]),FALSE),0)</f>
        <v>64</v>
      </c>
      <c r="J219" s="52">
        <f>IFERROR(VLOOKUP(MYRANKS_H[[#This Row],[IDFANGRAPHS]],STEAMER_H[],COLUMN(STEAMER_H[2B]),FALSE),0)</f>
        <v>14</v>
      </c>
      <c r="K219" s="52">
        <f>IFERROR(VLOOKUP(MYRANKS_H[[#This Row],[IDFANGRAPHS]],STEAMER_H[],COLUMN(STEAMER_H[3B]),FALSE),0)</f>
        <v>1</v>
      </c>
      <c r="L219" s="52">
        <f>IFERROR(VLOOKUP(MYRANKS_H[[#This Row],[IDFANGRAPHS]],STEAMER_H[],COLUMN(STEAMER_H[HR]),FALSE),0)</f>
        <v>8</v>
      </c>
      <c r="M219" s="52">
        <f>IFERROR(VLOOKUP(MYRANKS_H[[#This Row],[IDFANGRAPHS]],STEAMER_H[],COLUMN(STEAMER_H[R]),FALSE),0)</f>
        <v>28</v>
      </c>
      <c r="N219" s="52">
        <f>IFERROR(VLOOKUP(MYRANKS_H[[#This Row],[IDFANGRAPHS]],STEAMER_H[],COLUMN(STEAMER_H[RBI]),FALSE),0)</f>
        <v>31</v>
      </c>
      <c r="O219" s="52">
        <f>IFERROR(VLOOKUP(MYRANKS_H[[#This Row],[IDFANGRAPHS]],STEAMER_H[],COLUMN(STEAMER_H[BB]),FALSE),0)</f>
        <v>18</v>
      </c>
      <c r="P219" s="52">
        <f>IFERROR(VLOOKUP(MYRANKS_H[[#This Row],[IDFANGRAPHS]],STEAMER_H[],COLUMN(STEAMER_H[HBP]),FALSE),0)</f>
        <v>2</v>
      </c>
      <c r="Q219" s="52">
        <f>IFERROR(VLOOKUP(MYRANKS_H[[#This Row],[IDFANGRAPHS]],STEAMER_H[],COLUMN(STEAMER_H[SO]),FALSE),0)</f>
        <v>73</v>
      </c>
      <c r="R219" s="52">
        <f>IFERROR(VLOOKUP(MYRANKS_H[[#This Row],[IDFANGRAPHS]],STEAMER_H[],COLUMN(STEAMER_H[SB]),FALSE),0)</f>
        <v>2</v>
      </c>
      <c r="S219" s="54">
        <f>IFERROR(MYRANKS_H[[#This Row],[H]]/MYRANKS_H[[#This Row],[AB]],0)</f>
        <v>0.23357664233576642</v>
      </c>
      <c r="T219" s="54">
        <f>IFERROR((MYRANKS_H[[#This Row],[H]]+MYRANKS_H[[#This Row],[BB]]+MYRANKS_H[[#This Row],[HBP]])/(MYRANKS_H[[#This Row],[AB]]+MYRANKS_H[[#This Row],[BB]]+MYRANKS_H[[#This Row],[HBP]]),0)</f>
        <v>0.2857142857142857</v>
      </c>
      <c r="U219" s="54">
        <f>IFERROR((MYRANKS_H[[#This Row],[H]]+MYRANKS_H[[#This Row],[2B]]+2*MYRANKS_H[[#This Row],[3B]]+3*MYRANKS_H[[#This Row],[HR]])/MYRANKS_H[[#This Row],[AB]],0)</f>
        <v>0.37956204379562042</v>
      </c>
      <c r="V2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  <c r="W219" s="69">
        <f>VLOOKUP(MYRANKS_H[[#This Row],[POS]],REPLACEMENT_LEVEL[],2,FALSE)</f>
        <v>284</v>
      </c>
      <c r="X219" s="69">
        <f>MYRANKS_H[[#This Row],[PROJ PTS]]-MYRANKS_H[[#This Row],[REPL LEVEL]]</f>
        <v>-59</v>
      </c>
    </row>
    <row r="220" spans="1:24" x14ac:dyDescent="0.25">
      <c r="A220" s="44" t="s">
        <v>18059</v>
      </c>
      <c r="B220" s="46" t="str">
        <f>VLOOKUP(MYRANKS_H[[#This Row],[PLAYERID]],PLAYERIDMAP[],COLUMN(PLAYERIDMAP[LASTNAME]),FALSE)</f>
        <v>McGehee</v>
      </c>
      <c r="C220" s="51" t="str">
        <f>VLOOKUP(MYRANKS_H[[#This Row],[PLAYERID]],PLAYERIDMAP[],COLUMN(PLAYERIDMAP[FIRSTNAME]),FALSE)</f>
        <v>Casey</v>
      </c>
      <c r="D220" s="51" t="str">
        <f>VLOOKUP(MYRANKS_H[[#This Row],[PLAYERID]],PLAYERIDMAP[],COLUMN(PLAYERIDMAP[TEAM]),FALSE)</f>
        <v>MIA</v>
      </c>
      <c r="E220" s="51" t="str">
        <f>VLOOKUP(MYRANKS_H[[#This Row],[PLAYERID]],PLAYERIDMAP[],COLUMN(PLAYERIDMAP[POS]),FALSE)</f>
        <v>3B</v>
      </c>
      <c r="F220" s="51">
        <f>VLOOKUP(MYRANKS_H[[#This Row],[PLAYERID]],PLAYERIDMAP[],COLUMN(PLAYERIDMAP[IDFANGRAPHS]),FALSE)</f>
        <v>6086</v>
      </c>
      <c r="G220" s="52">
        <f>IFERROR(VLOOKUP(MYRANKS_H[[#This Row],[IDFANGRAPHS]],STEAMER_H[],COLUMN(STEAMER_H[PA]),FALSE),0)</f>
        <v>559</v>
      </c>
      <c r="H220" s="52">
        <f>IFERROR(VLOOKUP(MYRANKS_H[[#This Row],[IDFANGRAPHS]],STEAMER_H[],COLUMN(STEAMER_H[AB]),FALSE),0)</f>
        <v>501</v>
      </c>
      <c r="I220" s="52">
        <f>IFERROR(VLOOKUP(MYRANKS_H[[#This Row],[IDFANGRAPHS]],STEAMER_H[],COLUMN(STEAMER_H[H]),FALSE),0)</f>
        <v>126</v>
      </c>
      <c r="J220" s="52">
        <f>IFERROR(VLOOKUP(MYRANKS_H[[#This Row],[IDFANGRAPHS]],STEAMER_H[],COLUMN(STEAMER_H[2B]),FALSE),0)</f>
        <v>25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8</v>
      </c>
      <c r="M220" s="52">
        <f>IFERROR(VLOOKUP(MYRANKS_H[[#This Row],[IDFANGRAPHS]],STEAMER_H[],COLUMN(STEAMER_H[R]),FALSE),0)</f>
        <v>52</v>
      </c>
      <c r="N220" s="52">
        <f>IFERROR(VLOOKUP(MYRANKS_H[[#This Row],[IDFANGRAPHS]],STEAMER_H[],COLUMN(STEAMER_H[RBI]),FALSE),0)</f>
        <v>54</v>
      </c>
      <c r="O220" s="52">
        <f>IFERROR(VLOOKUP(MYRANKS_H[[#This Row],[IDFANGRAPHS]],STEAMER_H[],COLUMN(STEAMER_H[BB]),FALSE),0)</f>
        <v>50</v>
      </c>
      <c r="P220" s="52">
        <f>IFERROR(VLOOKUP(MYRANKS_H[[#This Row],[IDFANGRAPHS]],STEAMER_H[],COLUMN(STEAMER_H[HBP]),FALSE),0)</f>
        <v>3</v>
      </c>
      <c r="Q220" s="52">
        <f>IFERROR(VLOOKUP(MYRANKS_H[[#This Row],[IDFANGRAPHS]],STEAMER_H[],COLUMN(STEAMER_H[SO]),FALSE),0)</f>
        <v>90</v>
      </c>
      <c r="R220" s="52">
        <f>IFERROR(VLOOKUP(MYRANKS_H[[#This Row],[IDFANGRAPHS]],STEAMER_H[],COLUMN(STEAMER_H[SB]),FALSE),0)</f>
        <v>3</v>
      </c>
      <c r="S220" s="54">
        <f>IFERROR(MYRANKS_H[[#This Row],[H]]/MYRANKS_H[[#This Row],[AB]],0)</f>
        <v>0.25149700598802394</v>
      </c>
      <c r="T220" s="54">
        <f>IFERROR((MYRANKS_H[[#This Row],[H]]+MYRANKS_H[[#This Row],[BB]]+MYRANKS_H[[#This Row],[HBP]])/(MYRANKS_H[[#This Row],[AB]]+MYRANKS_H[[#This Row],[BB]]+MYRANKS_H[[#This Row],[HBP]]),0)</f>
        <v>0.32310469314079421</v>
      </c>
      <c r="U220" s="54">
        <f>IFERROR((MYRANKS_H[[#This Row],[H]]+MYRANKS_H[[#This Row],[2B]]+2*MYRANKS_H[[#This Row],[3B]]+3*MYRANKS_H[[#This Row],[HR]])/MYRANKS_H[[#This Row],[AB]],0)</f>
        <v>0.3532934131736527</v>
      </c>
      <c r="V2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  <c r="W220" s="69">
        <f>VLOOKUP(MYRANKS_H[[#This Row],[POS]],REPLACEMENT_LEVEL[],2,FALSE)</f>
        <v>501</v>
      </c>
      <c r="X220" s="69">
        <f>MYRANKS_H[[#This Row],[PROJ PTS]]-MYRANKS_H[[#This Row],[REPL LEVEL]]</f>
        <v>-61</v>
      </c>
    </row>
    <row r="221" spans="1:24" ht="15" customHeight="1" x14ac:dyDescent="0.25">
      <c r="A221" s="44" t="s">
        <v>16319</v>
      </c>
      <c r="B221" s="46" t="str">
        <f>VLOOKUP(MYRANKS_H[[#This Row],[PLAYERID]],PLAYERIDMAP[],COLUMN(PLAYERIDMAP[LASTNAME]),FALSE)</f>
        <v>Flowers</v>
      </c>
      <c r="C221" s="51" t="str">
        <f>VLOOKUP(MYRANKS_H[[#This Row],[PLAYERID]],PLAYERIDMAP[],COLUMN(PLAYERIDMAP[FIRSTNAME]),FALSE)</f>
        <v>Tyler</v>
      </c>
      <c r="D221" s="51" t="str">
        <f>VLOOKUP(MYRANKS_H[[#This Row],[PLAYERID]],PLAYERIDMAP[],COLUMN(PLAYERIDMAP[TEAM]),FALSE)</f>
        <v>CHW</v>
      </c>
      <c r="E221" s="51" t="str">
        <f>VLOOKUP(MYRANKS_H[[#This Row],[PLAYERID]],PLAYERIDMAP[],COLUMN(PLAYERIDMAP[POS]),FALSE)</f>
        <v>C</v>
      </c>
      <c r="F221" s="51">
        <f>VLOOKUP(MYRANKS_H[[#This Row],[PLAYERID]],PLAYERIDMAP[],COLUMN(PLAYERIDMAP[IDFANGRAPHS]),FALSE)</f>
        <v>9134</v>
      </c>
      <c r="G221" s="52">
        <f>IFERROR(VLOOKUP(MYRANKS_H[[#This Row],[IDFANGRAPHS]],STEAMER_H[],COLUMN(STEAMER_H[PA]),FALSE),0)</f>
        <v>325</v>
      </c>
      <c r="H221" s="52">
        <f>IFERROR(VLOOKUP(MYRANKS_H[[#This Row],[IDFANGRAPHS]],STEAMER_H[],COLUMN(STEAMER_H[AB]),FALSE),0)</f>
        <v>294</v>
      </c>
      <c r="I221" s="52">
        <f>IFERROR(VLOOKUP(MYRANKS_H[[#This Row],[IDFANGRAPHS]],STEAMER_H[],COLUMN(STEAMER_H[H]),FALSE),0)</f>
        <v>61</v>
      </c>
      <c r="J221" s="52">
        <f>IFERROR(VLOOKUP(MYRANKS_H[[#This Row],[IDFANGRAPHS]],STEAMER_H[],COLUMN(STEAMER_H[2B]),FALSE),0)</f>
        <v>12</v>
      </c>
      <c r="K221" s="52">
        <f>IFERROR(VLOOKUP(MYRANKS_H[[#This Row],[IDFANGRAPHS]],STEAMER_H[],COLUMN(STEAMER_H[3B]),FALSE),0)</f>
        <v>1</v>
      </c>
      <c r="L221" s="52">
        <f>IFERROR(VLOOKUP(MYRANKS_H[[#This Row],[IDFANGRAPHS]],STEAMER_H[],COLUMN(STEAMER_H[HR]),FALSE),0)</f>
        <v>11</v>
      </c>
      <c r="M221" s="52">
        <f>IFERROR(VLOOKUP(MYRANKS_H[[#This Row],[IDFANGRAPHS]],STEAMER_H[],COLUMN(STEAMER_H[R]),FALSE),0)</f>
        <v>33</v>
      </c>
      <c r="N221" s="52">
        <f>IFERROR(VLOOKUP(MYRANKS_H[[#This Row],[IDFANGRAPHS]],STEAMER_H[],COLUMN(STEAMER_H[RBI]),FALSE),0)</f>
        <v>35</v>
      </c>
      <c r="O221" s="52">
        <f>IFERROR(VLOOKUP(MYRANKS_H[[#This Row],[IDFANGRAPHS]],STEAMER_H[],COLUMN(STEAMER_H[BB]),FALSE),0)</f>
        <v>22</v>
      </c>
      <c r="P221" s="52">
        <f>IFERROR(VLOOKUP(MYRANKS_H[[#This Row],[IDFANGRAPHS]],STEAMER_H[],COLUMN(STEAMER_H[HBP]),FALSE),0)</f>
        <v>5</v>
      </c>
      <c r="Q221" s="52">
        <f>IFERROR(VLOOKUP(MYRANKS_H[[#This Row],[IDFANGRAPHS]],STEAMER_H[],COLUMN(STEAMER_H[SO]),FALSE),0)</f>
        <v>109</v>
      </c>
      <c r="R221" s="52">
        <f>IFERROR(VLOOKUP(MYRANKS_H[[#This Row],[IDFANGRAPHS]],STEAMER_H[],COLUMN(STEAMER_H[SB]),FALSE),0)</f>
        <v>2</v>
      </c>
      <c r="S221" s="54">
        <f>IFERROR(MYRANKS_H[[#This Row],[H]]/MYRANKS_H[[#This Row],[AB]],0)</f>
        <v>0.20748299319727892</v>
      </c>
      <c r="T221" s="54">
        <f>IFERROR((MYRANKS_H[[#This Row],[H]]+MYRANKS_H[[#This Row],[BB]]+MYRANKS_H[[#This Row],[HBP]])/(MYRANKS_H[[#This Row],[AB]]+MYRANKS_H[[#This Row],[BB]]+MYRANKS_H[[#This Row],[HBP]]),0)</f>
        <v>0.27414330218068533</v>
      </c>
      <c r="U221" s="54">
        <f>IFERROR((MYRANKS_H[[#This Row],[H]]+MYRANKS_H[[#This Row],[2B]]+2*MYRANKS_H[[#This Row],[3B]]+3*MYRANKS_H[[#This Row],[HR]])/MYRANKS_H[[#This Row],[AB]],0)</f>
        <v>0.36734693877551022</v>
      </c>
      <c r="V2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  <c r="W221" s="69">
        <f>VLOOKUP(MYRANKS_H[[#This Row],[POS]],REPLACEMENT_LEVEL[],2,FALSE)</f>
        <v>284</v>
      </c>
      <c r="X221" s="69">
        <f>MYRANKS_H[[#This Row],[PROJ PTS]]-MYRANKS_H[[#This Row],[REPL LEVEL]]</f>
        <v>-61</v>
      </c>
    </row>
    <row r="222" spans="1:24" ht="15" customHeight="1" x14ac:dyDescent="0.25">
      <c r="A222" s="48" t="s">
        <v>18710</v>
      </c>
      <c r="B222" s="46" t="str">
        <f>VLOOKUP(MYRANKS_H[[#This Row],[PLAYERID]],PLAYERIDMAP[],COLUMN(PLAYERIDMAP[LASTNAME]),FALSE)</f>
        <v>Peralta</v>
      </c>
      <c r="C222" s="51" t="str">
        <f>VLOOKUP(MYRANKS_H[[#This Row],[PLAYERID]],PLAYERIDMAP[],COLUMN(PLAYERIDMAP[FIRSTNAME]),FALSE)</f>
        <v>David</v>
      </c>
      <c r="D222" s="51" t="str">
        <f>VLOOKUP(MYRANKS_H[[#This Row],[PLAYERID]],PLAYERIDMAP[],COLUMN(PLAYERIDMAP[TEAM]),FALSE)</f>
        <v>ARI</v>
      </c>
      <c r="E222" s="51" t="str">
        <f>VLOOKUP(MYRANKS_H[[#This Row],[PLAYERID]],PLAYERIDMAP[],COLUMN(PLAYERIDMAP[POS]),FALSE)</f>
        <v>OF</v>
      </c>
      <c r="F222" s="51">
        <f>VLOOKUP(MYRANKS_H[[#This Row],[PLAYERID]],PLAYERIDMAP[],COLUMN(PLAYERIDMAP[IDFANGRAPHS]),FALSE)</f>
        <v>2136</v>
      </c>
      <c r="G222" s="52">
        <f>IFERROR(VLOOKUP(MYRANKS_H[[#This Row],[IDFANGRAPHS]],STEAMER_H[],COLUMN(STEAMER_H[PA]),FALSE),0)</f>
        <v>458</v>
      </c>
      <c r="H222" s="52">
        <f>IFERROR(VLOOKUP(MYRANKS_H[[#This Row],[IDFANGRAPHS]],STEAMER_H[],COLUMN(STEAMER_H[AB]),FALSE),0)</f>
        <v>427</v>
      </c>
      <c r="I222" s="52">
        <f>IFERROR(VLOOKUP(MYRANKS_H[[#This Row],[IDFANGRAPHS]],STEAMER_H[],COLUMN(STEAMER_H[H]),FALSE),0)</f>
        <v>118</v>
      </c>
      <c r="J222" s="52">
        <f>IFERROR(VLOOKUP(MYRANKS_H[[#This Row],[IDFANGRAPHS]],STEAMER_H[],COLUMN(STEAMER_H[2B]),FALSE),0)</f>
        <v>21</v>
      </c>
      <c r="K222" s="52">
        <f>IFERROR(VLOOKUP(MYRANKS_H[[#This Row],[IDFANGRAPHS]],STEAMER_H[],COLUMN(STEAMER_H[3B]),FALSE),0)</f>
        <v>6</v>
      </c>
      <c r="L222" s="52">
        <f>IFERROR(VLOOKUP(MYRANKS_H[[#This Row],[IDFANGRAPHS]],STEAMER_H[],COLUMN(STEAMER_H[HR]),FALSE),0)</f>
        <v>10</v>
      </c>
      <c r="M222" s="52">
        <f>IFERROR(VLOOKUP(MYRANKS_H[[#This Row],[IDFANGRAPHS]],STEAMER_H[],COLUMN(STEAMER_H[R]),FALSE),0)</f>
        <v>49</v>
      </c>
      <c r="N222" s="52">
        <f>IFERROR(VLOOKUP(MYRANKS_H[[#This Row],[IDFANGRAPHS]],STEAMER_H[],COLUMN(STEAMER_H[RBI]),FALSE),0)</f>
        <v>50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3</v>
      </c>
      <c r="Q222" s="52">
        <f>IFERROR(VLOOKUP(MYRANKS_H[[#This Row],[IDFANGRAPHS]],STEAMER_H[],COLUMN(STEAMER_H[SO]),FALSE),0)</f>
        <v>70</v>
      </c>
      <c r="R222" s="52">
        <f>IFERROR(VLOOKUP(MYRANKS_H[[#This Row],[IDFANGRAPHS]],STEAMER_H[],COLUMN(STEAMER_H[SB]),FALSE),0)</f>
        <v>6</v>
      </c>
      <c r="S222" s="54">
        <f>IFERROR(MYRANKS_H[[#This Row],[H]]/MYRANKS_H[[#This Row],[AB]],0)</f>
        <v>0.27634660421545665</v>
      </c>
      <c r="T222" s="54">
        <f>IFERROR((MYRANKS_H[[#This Row],[H]]+MYRANKS_H[[#This Row],[BB]]+MYRANKS_H[[#This Row],[HBP]])/(MYRANKS_H[[#This Row],[AB]]+MYRANKS_H[[#This Row],[BB]]+MYRANKS_H[[#This Row],[HBP]]),0)</f>
        <v>0.31788079470198677</v>
      </c>
      <c r="U222" s="54">
        <f>IFERROR((MYRANKS_H[[#This Row],[H]]+MYRANKS_H[[#This Row],[2B]]+2*MYRANKS_H[[#This Row],[3B]]+3*MYRANKS_H[[#This Row],[HR]])/MYRANKS_H[[#This Row],[AB]],0)</f>
        <v>0.42388758782201408</v>
      </c>
      <c r="V2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  <c r="W222" s="69">
        <f>VLOOKUP(MYRANKS_H[[#This Row],[POS]],REPLACEMENT_LEVEL[],2,FALSE)</f>
        <v>496</v>
      </c>
      <c r="X222" s="69">
        <f>MYRANKS_H[[#This Row],[PROJ PTS]]-MYRANKS_H[[#This Row],[REPL LEVEL]]</f>
        <v>-63</v>
      </c>
    </row>
    <row r="223" spans="1:24" ht="15" customHeight="1" x14ac:dyDescent="0.25">
      <c r="A223" s="44" t="s">
        <v>20377</v>
      </c>
      <c r="B223" s="46" t="str">
        <f>VLOOKUP(MYRANKS_H[[#This Row],[PLAYERID]],PLAYERIDMAP[],COLUMN(PLAYERIDMAP[LASTNAME]),FALSE)</f>
        <v>Young (H)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NYY</v>
      </c>
      <c r="E223" s="51" t="str">
        <f>VLOOKUP(MYRANKS_H[[#This Row],[PLAYERID]],PLAYERIDMAP[],COLUMN(PLAYERIDMAP[POS]),FALSE)</f>
        <v>OF</v>
      </c>
      <c r="F223" s="51">
        <f>VLOOKUP(MYRANKS_H[[#This Row],[PLAYERID]],PLAYERIDMAP[],COLUMN(PLAYERIDMAP[IDFANGRAPHS]),FALSE)</f>
        <v>3882</v>
      </c>
      <c r="G223" s="52">
        <f>IFERROR(VLOOKUP(MYRANKS_H[[#This Row],[IDFANGRAPHS]],STEAMER_H[],COLUMN(STEAMER_H[PA]),FALSE),0)</f>
        <v>462</v>
      </c>
      <c r="H223" s="52">
        <f>IFERROR(VLOOKUP(MYRANKS_H[[#This Row],[IDFANGRAPHS]],STEAMER_H[],COLUMN(STEAMER_H[AB]),FALSE),0)</f>
        <v>407</v>
      </c>
      <c r="I223" s="52">
        <f>IFERROR(VLOOKUP(MYRANKS_H[[#This Row],[IDFANGRAPHS]],STEAMER_H[],COLUMN(STEAMER_H[H]),FALSE),0)</f>
        <v>93</v>
      </c>
      <c r="J223" s="52">
        <f>IFERROR(VLOOKUP(MYRANKS_H[[#This Row],[IDFANGRAPHS]],STEAMER_H[],COLUMN(STEAMER_H[2B]),FALSE),0)</f>
        <v>22</v>
      </c>
      <c r="K223" s="52">
        <f>IFERROR(VLOOKUP(MYRANKS_H[[#This Row],[IDFANGRAPHS]],STEAMER_H[],COLUMN(STEAMER_H[3B]),FALSE),0)</f>
        <v>1</v>
      </c>
      <c r="L223" s="52">
        <f>IFERROR(VLOOKUP(MYRANKS_H[[#This Row],[IDFANGRAPHS]],STEAMER_H[],COLUMN(STEAMER_H[HR]),FALSE),0)</f>
        <v>15</v>
      </c>
      <c r="M223" s="52">
        <f>IFERROR(VLOOKUP(MYRANKS_H[[#This Row],[IDFANGRAPHS]],STEAMER_H[],COLUMN(STEAMER_H[R]),FALSE),0)</f>
        <v>52</v>
      </c>
      <c r="N223" s="52">
        <f>IFERROR(VLOOKUP(MYRANKS_H[[#This Row],[IDFANGRAPHS]],STEAMER_H[],COLUMN(STEAMER_H[RBI]),FALSE),0)</f>
        <v>51</v>
      </c>
      <c r="O223" s="52">
        <f>IFERROR(VLOOKUP(MYRANKS_H[[#This Row],[IDFANGRAPHS]],STEAMER_H[],COLUMN(STEAMER_H[BB]),FALSE),0)</f>
        <v>45</v>
      </c>
      <c r="P223" s="52">
        <f>IFERROR(VLOOKUP(MYRANKS_H[[#This Row],[IDFANGRAPHS]],STEAMER_H[],COLUMN(STEAMER_H[HBP]),FALSE),0)</f>
        <v>4</v>
      </c>
      <c r="Q223" s="52">
        <f>IFERROR(VLOOKUP(MYRANKS_H[[#This Row],[IDFANGRAPHS]],STEAMER_H[],COLUMN(STEAMER_H[SO]),FALSE),0)</f>
        <v>99</v>
      </c>
      <c r="R223" s="52">
        <f>IFERROR(VLOOKUP(MYRANKS_H[[#This Row],[IDFANGRAPHS]],STEAMER_H[],COLUMN(STEAMER_H[SB]),FALSE),0)</f>
        <v>10</v>
      </c>
      <c r="S223" s="54">
        <f>IFERROR(MYRANKS_H[[#This Row],[H]]/MYRANKS_H[[#This Row],[AB]],0)</f>
        <v>0.2285012285012285</v>
      </c>
      <c r="T223" s="54">
        <f>IFERROR((MYRANKS_H[[#This Row],[H]]+MYRANKS_H[[#This Row],[BB]]+MYRANKS_H[[#This Row],[HBP]])/(MYRANKS_H[[#This Row],[AB]]+MYRANKS_H[[#This Row],[BB]]+MYRANKS_H[[#This Row],[HBP]]),0)</f>
        <v>0.31140350877192985</v>
      </c>
      <c r="U223" s="54">
        <f>IFERROR((MYRANKS_H[[#This Row],[H]]+MYRANKS_H[[#This Row],[2B]]+2*MYRANKS_H[[#This Row],[3B]]+3*MYRANKS_H[[#This Row],[HR]])/MYRANKS_H[[#This Row],[AB]],0)</f>
        <v>0.39803439803439805</v>
      </c>
      <c r="V2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  <c r="W223" s="69">
        <f>VLOOKUP(MYRANKS_H[[#This Row],[POS]],REPLACEMENT_LEVEL[],2,FALSE)</f>
        <v>496</v>
      </c>
      <c r="X223" s="69">
        <f>MYRANKS_H[[#This Row],[PROJ PTS]]-MYRANKS_H[[#This Row],[REPL LEVEL]]</f>
        <v>-67</v>
      </c>
    </row>
    <row r="224" spans="1:24" ht="15" customHeight="1" x14ac:dyDescent="0.25">
      <c r="A224" s="44" t="s">
        <v>18843</v>
      </c>
      <c r="B224" s="46" t="str">
        <f>VLOOKUP(MYRANKS_H[[#This Row],[PLAYERID]],PLAYERIDMAP[],COLUMN(PLAYERIDMAP[LASTNAME]),FALSE)</f>
        <v>Plouffe</v>
      </c>
      <c r="C224" s="51" t="str">
        <f>VLOOKUP(MYRANKS_H[[#This Row],[PLAYERID]],PLAYERIDMAP[],COLUMN(PLAYERIDMAP[FIRSTNAME]),FALSE)</f>
        <v>Trevor</v>
      </c>
      <c r="D224" s="51" t="str">
        <f>VLOOKUP(MYRANKS_H[[#This Row],[PLAYERID]],PLAYERIDMAP[],COLUMN(PLAYERIDMAP[TEAM]),FALSE)</f>
        <v>MIN</v>
      </c>
      <c r="E224" s="51" t="str">
        <f>VLOOKUP(MYRANKS_H[[#This Row],[PLAYERID]],PLAYERIDMAP[],COLUMN(PLAYERIDMAP[POS]),FALSE)</f>
        <v>3B</v>
      </c>
      <c r="F224" s="51">
        <f>VLOOKUP(MYRANKS_H[[#This Row],[PLAYERID]],PLAYERIDMAP[],COLUMN(PLAYERIDMAP[IDFANGRAPHS]),FALSE)</f>
        <v>7462</v>
      </c>
      <c r="G224" s="52">
        <f>IFERROR(VLOOKUP(MYRANKS_H[[#This Row],[IDFANGRAPHS]],STEAMER_H[],COLUMN(STEAMER_H[PA]),FALSE),0)</f>
        <v>481</v>
      </c>
      <c r="H224" s="52">
        <f>IFERROR(VLOOKUP(MYRANKS_H[[#This Row],[IDFANGRAPHS]],STEAMER_H[],COLUMN(STEAMER_H[AB]),FALSE),0)</f>
        <v>432</v>
      </c>
      <c r="I224" s="52">
        <f>IFERROR(VLOOKUP(MYRANKS_H[[#This Row],[IDFANGRAPHS]],STEAMER_H[],COLUMN(STEAMER_H[H]),FALSE),0)</f>
        <v>107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14</v>
      </c>
      <c r="M224" s="52">
        <f>IFERROR(VLOOKUP(MYRANKS_H[[#This Row],[IDFANGRAPHS]],STEAMER_H[],COLUMN(STEAMER_H[R]),FALSE),0)</f>
        <v>53</v>
      </c>
      <c r="N224" s="52">
        <f>IFERROR(VLOOKUP(MYRANKS_H[[#This Row],[IDFANGRAPHS]],STEAMER_H[],COLUMN(STEAMER_H[RBI]),FALSE),0)</f>
        <v>56</v>
      </c>
      <c r="O224" s="52">
        <f>IFERROR(VLOOKUP(MYRANKS_H[[#This Row],[IDFANGRAPHS]],STEAMER_H[],COLUMN(STEAMER_H[BB]),FALSE),0)</f>
        <v>40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95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0.24768518518518517</v>
      </c>
      <c r="T224" s="54">
        <f>IFERROR((MYRANKS_H[[#This Row],[H]]+MYRANKS_H[[#This Row],[BB]]+MYRANKS_H[[#This Row],[HBP]])/(MYRANKS_H[[#This Row],[AB]]+MYRANKS_H[[#This Row],[BB]]+MYRANKS_H[[#This Row],[HBP]]),0)</f>
        <v>0.3172268907563025</v>
      </c>
      <c r="U224" s="54">
        <f>IFERROR((MYRANKS_H[[#This Row],[H]]+MYRANKS_H[[#This Row],[2B]]+2*MYRANKS_H[[#This Row],[3B]]+3*MYRANKS_H[[#This Row],[HR]])/MYRANKS_H[[#This Row],[AB]],0)</f>
        <v>0.40509259259259262</v>
      </c>
      <c r="V2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24" s="69">
        <f>VLOOKUP(MYRANKS_H[[#This Row],[POS]],REPLACEMENT_LEVEL[],2,FALSE)</f>
        <v>501</v>
      </c>
      <c r="X224" s="69">
        <f>MYRANKS_H[[#This Row],[PROJ PTS]]-MYRANKS_H[[#This Row],[REPL LEVEL]]</f>
        <v>-69</v>
      </c>
    </row>
    <row r="225" spans="1:24" ht="15" customHeight="1" x14ac:dyDescent="0.25">
      <c r="A225" s="44" t="s">
        <v>19020</v>
      </c>
      <c r="B225" s="46" t="str">
        <f>VLOOKUP(MYRANKS_H[[#This Row],[PLAYERID]],PLAYERIDMAP[],COLUMN(PLAYERIDMAP[LASTNAME]),FALSE)</f>
        <v>Rasmus</v>
      </c>
      <c r="C225" s="51" t="str">
        <f>VLOOKUP(MYRANKS_H[[#This Row],[PLAYERID]],PLAYERIDMAP[],COLUMN(PLAYERIDMAP[FIRSTNAME]),FALSE)</f>
        <v>Colby</v>
      </c>
      <c r="D225" s="51" t="str">
        <f>VLOOKUP(MYRANKS_H[[#This Row],[PLAYERID]],PLAYERIDMAP[],COLUMN(PLAYERIDMAP[TEAM]),FALSE)</f>
        <v>TOR</v>
      </c>
      <c r="E225" s="51" t="str">
        <f>VLOOKUP(MYRANKS_H[[#This Row],[PLAYERID]],PLAYERIDMAP[],COLUMN(PLAYERIDMAP[POS]),FALSE)</f>
        <v>OF</v>
      </c>
      <c r="F225" s="51">
        <f>VLOOKUP(MYRANKS_H[[#This Row],[PLAYERID]],PLAYERIDMAP[],COLUMN(PLAYERIDMAP[IDFANGRAPHS]),FALSE)</f>
        <v>9893</v>
      </c>
      <c r="G225" s="52">
        <f>IFERROR(VLOOKUP(MYRANKS_H[[#This Row],[IDFANGRAPHS]],STEAMER_H[],COLUMN(STEAMER_H[PA]),FALSE),0)</f>
        <v>473</v>
      </c>
      <c r="H225" s="52">
        <f>IFERROR(VLOOKUP(MYRANKS_H[[#This Row],[IDFANGRAPHS]],STEAMER_H[],COLUMN(STEAMER_H[AB]),FALSE),0)</f>
        <v>424</v>
      </c>
      <c r="I225" s="52">
        <f>IFERROR(VLOOKUP(MYRANKS_H[[#This Row],[IDFANGRAPHS]],STEAMER_H[],COLUMN(STEAMER_H[H]),FALSE),0)</f>
        <v>99</v>
      </c>
      <c r="J225" s="52">
        <f>IFERROR(VLOOKUP(MYRANKS_H[[#This Row],[IDFANGRAPHS]],STEAMER_H[],COLUMN(STEAMER_H[2B]),FALSE),0)</f>
        <v>21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18</v>
      </c>
      <c r="M225" s="52">
        <f>IFERROR(VLOOKUP(MYRANKS_H[[#This Row],[IDFANGRAPHS]],STEAMER_H[],COLUMN(STEAMER_H[R]),FALSE),0)</f>
        <v>52</v>
      </c>
      <c r="N225" s="52">
        <f>IFERROR(VLOOKUP(MYRANKS_H[[#This Row],[IDFANGRAPHS]],STEAMER_H[],COLUMN(STEAMER_H[RBI]),FALSE),0)</f>
        <v>57</v>
      </c>
      <c r="O225" s="52">
        <f>IFERROR(VLOOKUP(MYRANKS_H[[#This Row],[IDFANGRAPHS]],STEAMER_H[],COLUMN(STEAMER_H[BB]),FALSE),0)</f>
        <v>39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133</v>
      </c>
      <c r="R225" s="52">
        <f>IFERROR(VLOOKUP(MYRANKS_H[[#This Row],[IDFANGRAPHS]],STEAMER_H[],COLUMN(STEAMER_H[SB]),FALSE),0)</f>
        <v>3</v>
      </c>
      <c r="S225" s="54">
        <f>IFERROR(MYRANKS_H[[#This Row],[H]]/MYRANKS_H[[#This Row],[AB]],0)</f>
        <v>0.23349056603773585</v>
      </c>
      <c r="T225" s="54">
        <f>IFERROR((MYRANKS_H[[#This Row],[H]]+MYRANKS_H[[#This Row],[BB]]+MYRANKS_H[[#This Row],[HBP]])/(MYRANKS_H[[#This Row],[AB]]+MYRANKS_H[[#This Row],[BB]]+MYRANKS_H[[#This Row],[HBP]]),0)</f>
        <v>0.30257510729613735</v>
      </c>
      <c r="U225" s="54">
        <f>IFERROR((MYRANKS_H[[#This Row],[H]]+MYRANKS_H[[#This Row],[2B]]+2*MYRANKS_H[[#This Row],[3B]]+3*MYRANKS_H[[#This Row],[HR]])/MYRANKS_H[[#This Row],[AB]],0)</f>
        <v>0.41509433962264153</v>
      </c>
      <c r="V2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225" s="69">
        <f>VLOOKUP(MYRANKS_H[[#This Row],[POS]],REPLACEMENT_LEVEL[],2,FALSE)</f>
        <v>496</v>
      </c>
      <c r="X225" s="69">
        <f>MYRANKS_H[[#This Row],[PROJ PTS]]-MYRANKS_H[[#This Row],[REPL LEVEL]]</f>
        <v>-69</v>
      </c>
    </row>
    <row r="226" spans="1:24" x14ac:dyDescent="0.25">
      <c r="A226" s="44" t="s">
        <v>19614</v>
      </c>
      <c r="B226" s="46" t="str">
        <f>VLOOKUP(MYRANKS_H[[#This Row],[PLAYERID]],PLAYERIDMAP[],COLUMN(PLAYERIDMAP[LASTNAME]),FALSE)</f>
        <v>Snider</v>
      </c>
      <c r="C226" s="51" t="str">
        <f>VLOOKUP(MYRANKS_H[[#This Row],[PLAYERID]],PLAYERIDMAP[],COLUMN(PLAYERIDMAP[FIRSTNAME]),FALSE)</f>
        <v>Travis</v>
      </c>
      <c r="D226" s="51" t="str">
        <f>VLOOKUP(MYRANKS_H[[#This Row],[PLAYERID]],PLAYERIDMAP[],COLUMN(PLAYERIDMAP[TEAM]),FALSE)</f>
        <v>PIT</v>
      </c>
      <c r="E226" s="51" t="str">
        <f>VLOOKUP(MYRANKS_H[[#This Row],[PLAYERID]],PLAYERIDMAP[],COLUMN(PLAYERIDMAP[POS]),FALSE)</f>
        <v>OF</v>
      </c>
      <c r="F226" s="51">
        <f>VLOOKUP(MYRANKS_H[[#This Row],[PLAYERID]],PLAYERIDMAP[],COLUMN(PLAYERIDMAP[IDFANGRAPHS]),FALSE)</f>
        <v>2830</v>
      </c>
      <c r="G226" s="52">
        <f>IFERROR(VLOOKUP(MYRANKS_H[[#This Row],[IDFANGRAPHS]],STEAMER_H[],COLUMN(STEAMER_H[PA]),FALSE),0)</f>
        <v>433</v>
      </c>
      <c r="H226" s="52">
        <f>IFERROR(VLOOKUP(MYRANKS_H[[#This Row],[IDFANGRAPHS]],STEAMER_H[],COLUMN(STEAMER_H[AB]),FALSE),0)</f>
        <v>386</v>
      </c>
      <c r="I226" s="52">
        <f>IFERROR(VLOOKUP(MYRANKS_H[[#This Row],[IDFANGRAPHS]],STEAMER_H[],COLUMN(STEAMER_H[H]),FALSE),0)</f>
        <v>99</v>
      </c>
      <c r="J226" s="52">
        <f>IFERROR(VLOOKUP(MYRANKS_H[[#This Row],[IDFANGRAPHS]],STEAMER_H[],COLUMN(STEAMER_H[2B]),FALSE),0)</f>
        <v>20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13</v>
      </c>
      <c r="M226" s="52">
        <f>IFERROR(VLOOKUP(MYRANKS_H[[#This Row],[IDFANGRAPHS]],STEAMER_H[],COLUMN(STEAMER_H[R]),FALSE),0)</f>
        <v>49</v>
      </c>
      <c r="N226" s="52">
        <f>IFERROR(VLOOKUP(MYRANKS_H[[#This Row],[IDFANGRAPHS]],STEAMER_H[],COLUMN(STEAMER_H[RBI]),FALSE),0)</f>
        <v>48</v>
      </c>
      <c r="O226" s="52">
        <f>IFERROR(VLOOKUP(MYRANKS_H[[#This Row],[IDFANGRAPHS]],STEAMER_H[],COLUMN(STEAMER_H[BB]),FALSE),0)</f>
        <v>39</v>
      </c>
      <c r="P226" s="52">
        <f>IFERROR(VLOOKUP(MYRANKS_H[[#This Row],[IDFANGRAPHS]],STEAMER_H[],COLUMN(STEAMER_H[HBP]),FALSE),0)</f>
        <v>2</v>
      </c>
      <c r="Q226" s="52">
        <f>IFERROR(VLOOKUP(MYRANKS_H[[#This Row],[IDFANGRAPHS]],STEAMER_H[],COLUMN(STEAMER_H[SO]),FALSE),0)</f>
        <v>89</v>
      </c>
      <c r="R226" s="52">
        <f>IFERROR(VLOOKUP(MYRANKS_H[[#This Row],[IDFANGRAPHS]],STEAMER_H[],COLUMN(STEAMER_H[SB]),FALSE),0)</f>
        <v>4</v>
      </c>
      <c r="S226" s="54">
        <f>IFERROR(MYRANKS_H[[#This Row],[H]]/MYRANKS_H[[#This Row],[AB]],0)</f>
        <v>0.25647668393782386</v>
      </c>
      <c r="T226" s="54">
        <f>IFERROR((MYRANKS_H[[#This Row],[H]]+MYRANKS_H[[#This Row],[BB]]+MYRANKS_H[[#This Row],[HBP]])/(MYRANKS_H[[#This Row],[AB]]+MYRANKS_H[[#This Row],[BB]]+MYRANKS_H[[#This Row],[HBP]]),0)</f>
        <v>0.32786885245901637</v>
      </c>
      <c r="U226" s="54">
        <f>IFERROR((MYRANKS_H[[#This Row],[H]]+MYRANKS_H[[#This Row],[2B]]+2*MYRANKS_H[[#This Row],[3B]]+3*MYRANKS_H[[#This Row],[HR]])/MYRANKS_H[[#This Row],[AB]],0)</f>
        <v>0.41968911917098445</v>
      </c>
      <c r="V2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  <c r="W226" s="69">
        <f>VLOOKUP(MYRANKS_H[[#This Row],[POS]],REPLACEMENT_LEVEL[],2,FALSE)</f>
        <v>496</v>
      </c>
      <c r="X226" s="69">
        <f>MYRANKS_H[[#This Row],[PROJ PTS]]-MYRANKS_H[[#This Row],[REPL LEVEL]]</f>
        <v>-71</v>
      </c>
    </row>
    <row r="227" spans="1:24" ht="15" customHeight="1" x14ac:dyDescent="0.25">
      <c r="A227" s="44" t="s">
        <v>16544</v>
      </c>
      <c r="B227" s="46" t="str">
        <f>VLOOKUP(MYRANKS_H[[#This Row],[PLAYERID]],PLAYERIDMAP[],COLUMN(PLAYERIDMAP[LASTNAME]),FALSE)</f>
        <v>Gillaspie</v>
      </c>
      <c r="C227" s="51" t="str">
        <f>VLOOKUP(MYRANKS_H[[#This Row],[PLAYERID]],PLAYERIDMAP[],COLUMN(PLAYERIDMAP[FIRSTNAME]),FALSE)</f>
        <v>Conor</v>
      </c>
      <c r="D227" s="51" t="str">
        <f>VLOOKUP(MYRANKS_H[[#This Row],[PLAYERID]],PLAYERIDMAP[],COLUMN(PLAYERIDMAP[TEAM]),FALSE)</f>
        <v>CHW</v>
      </c>
      <c r="E227" s="51" t="str">
        <f>VLOOKUP(MYRANKS_H[[#This Row],[PLAYERID]],PLAYERIDMAP[],COLUMN(PLAYERIDMAP[POS]),FALSE)</f>
        <v>3B</v>
      </c>
      <c r="F227" s="51">
        <f>VLOOKUP(MYRANKS_H[[#This Row],[PLAYERID]],PLAYERIDMAP[],COLUMN(PLAYERIDMAP[IDFANGRAPHS]),FALSE)</f>
        <v>9009</v>
      </c>
      <c r="G227" s="52">
        <f>IFERROR(VLOOKUP(MYRANKS_H[[#This Row],[IDFANGRAPHS]],STEAMER_H[],COLUMN(STEAMER_H[PA]),FALSE),0)</f>
        <v>490</v>
      </c>
      <c r="H227" s="52">
        <f>IFERROR(VLOOKUP(MYRANKS_H[[#This Row],[IDFANGRAPHS]],STEAMER_H[],COLUMN(STEAMER_H[AB]),FALSE),0)</f>
        <v>442</v>
      </c>
      <c r="I227" s="52">
        <f>IFERROR(VLOOKUP(MYRANKS_H[[#This Row],[IDFANGRAPHS]],STEAMER_H[],COLUMN(STEAMER_H[H]),FALSE),0)</f>
        <v>113</v>
      </c>
      <c r="J227" s="52">
        <f>IFERROR(VLOOKUP(MYRANKS_H[[#This Row],[IDFANGRAPHS]],STEAMER_H[],COLUMN(STEAMER_H[2B]),FALSE),0)</f>
        <v>21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11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52</v>
      </c>
      <c r="O227" s="52">
        <f>IFERROR(VLOOKUP(MYRANKS_H[[#This Row],[IDFANGRAPHS]],STEAMER_H[],COLUMN(STEAMER_H[BB]),FALSE),0)</f>
        <v>40</v>
      </c>
      <c r="P227" s="52">
        <f>IFERROR(VLOOKUP(MYRANKS_H[[#This Row],[IDFANGRAPHS]],STEAMER_H[],COLUMN(STEAMER_H[HBP]),FALSE),0)</f>
        <v>3</v>
      </c>
      <c r="Q227" s="52">
        <f>IFERROR(VLOOKUP(MYRANKS_H[[#This Row],[IDFANGRAPHS]],STEAMER_H[],COLUMN(STEAMER_H[SO]),FALSE),0)</f>
        <v>76</v>
      </c>
      <c r="R227" s="52">
        <f>IFERROR(VLOOKUP(MYRANKS_H[[#This Row],[IDFANGRAPHS]],STEAMER_H[],COLUMN(STEAMER_H[SB]),FALSE),0)</f>
        <v>2</v>
      </c>
      <c r="S227" s="54">
        <f>IFERROR(MYRANKS_H[[#This Row],[H]]/MYRANKS_H[[#This Row],[AB]],0)</f>
        <v>0.25565610859728505</v>
      </c>
      <c r="T227" s="54">
        <f>IFERROR((MYRANKS_H[[#This Row],[H]]+MYRANKS_H[[#This Row],[BB]]+MYRANKS_H[[#This Row],[HBP]])/(MYRANKS_H[[#This Row],[AB]]+MYRANKS_H[[#This Row],[BB]]+MYRANKS_H[[#This Row],[HBP]]),0)</f>
        <v>0.3216494845360825</v>
      </c>
      <c r="U227" s="54">
        <f>IFERROR((MYRANKS_H[[#This Row],[H]]+MYRANKS_H[[#This Row],[2B]]+2*MYRANKS_H[[#This Row],[3B]]+3*MYRANKS_H[[#This Row],[HR]])/MYRANKS_H[[#This Row],[AB]],0)</f>
        <v>0.39140271493212669</v>
      </c>
      <c r="V2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227" s="69">
        <f>VLOOKUP(MYRANKS_H[[#This Row],[POS]],REPLACEMENT_LEVEL[],2,FALSE)</f>
        <v>501</v>
      </c>
      <c r="X227" s="69">
        <f>MYRANKS_H[[#This Row],[PROJ PTS]]-MYRANKS_H[[#This Row],[REPL LEVEL]]</f>
        <v>-75</v>
      </c>
    </row>
    <row r="228" spans="1:24" ht="15" customHeight="1" x14ac:dyDescent="0.25">
      <c r="A228" s="44" t="s">
        <v>20073</v>
      </c>
      <c r="B228" s="46" t="str">
        <f>VLOOKUP(MYRANKS_H[[#This Row],[PLAYERID]],PLAYERIDMAP[],COLUMN(PLAYERIDMAP[LASTNAME]),FALSE)</f>
        <v>Victorino</v>
      </c>
      <c r="C228" s="51" t="str">
        <f>VLOOKUP(MYRANKS_H[[#This Row],[PLAYERID]],PLAYERIDMAP[],COLUMN(PLAYERIDMAP[FIRSTNAME]),FALSE)</f>
        <v>Shane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OF</v>
      </c>
      <c r="F228" s="51">
        <f>VLOOKUP(MYRANKS_H[[#This Row],[PLAYERID]],PLAYERIDMAP[],COLUMN(PLAYERIDMAP[IDFANGRAPHS]),FALSE)</f>
        <v>1677</v>
      </c>
      <c r="G228" s="52">
        <f>IFERROR(VLOOKUP(MYRANKS_H[[#This Row],[IDFANGRAPHS]],STEAMER_H[],COLUMN(STEAMER_H[PA]),FALSE),0)</f>
        <v>436</v>
      </c>
      <c r="H228" s="52">
        <f>IFERROR(VLOOKUP(MYRANKS_H[[#This Row],[IDFANGRAPHS]],STEAMER_H[],COLUMN(STEAMER_H[AB]),FALSE),0)</f>
        <v>395</v>
      </c>
      <c r="I228" s="52">
        <f>IFERROR(VLOOKUP(MYRANKS_H[[#This Row],[IDFANGRAPHS]],STEAMER_H[],COLUMN(STEAMER_H[H]),FALSE),0)</f>
        <v>106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2</v>
      </c>
      <c r="L228" s="52">
        <f>IFERROR(VLOOKUP(MYRANKS_H[[#This Row],[IDFANGRAPHS]],STEAMER_H[],COLUMN(STEAMER_H[HR]),FALSE),0)</f>
        <v>10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48</v>
      </c>
      <c r="O228" s="52">
        <f>IFERROR(VLOOKUP(MYRANKS_H[[#This Row],[IDFANGRAPHS]],STEAMER_H[],COLUMN(STEAMER_H[BB]),FALSE),0)</f>
        <v>28</v>
      </c>
      <c r="P228" s="52">
        <f>IFERROR(VLOOKUP(MYRANKS_H[[#This Row],[IDFANGRAPHS]],STEAMER_H[],COLUMN(STEAMER_H[HBP]),FALSE),0)</f>
        <v>7</v>
      </c>
      <c r="Q228" s="52">
        <f>IFERROR(VLOOKUP(MYRANKS_H[[#This Row],[IDFANGRAPHS]],STEAMER_H[],COLUMN(STEAMER_H[SO]),FALSE),0)</f>
        <v>66</v>
      </c>
      <c r="R228" s="52">
        <f>IFERROR(VLOOKUP(MYRANKS_H[[#This Row],[IDFANGRAPHS]],STEAMER_H[],COLUMN(STEAMER_H[SB]),FALSE),0)</f>
        <v>11</v>
      </c>
      <c r="S228" s="54">
        <f>IFERROR(MYRANKS_H[[#This Row],[H]]/MYRANKS_H[[#This Row],[AB]],0)</f>
        <v>0.26835443037974682</v>
      </c>
      <c r="T228" s="54">
        <f>IFERROR((MYRANKS_H[[#This Row],[H]]+MYRANKS_H[[#This Row],[BB]]+MYRANKS_H[[#This Row],[HBP]])/(MYRANKS_H[[#This Row],[AB]]+MYRANKS_H[[#This Row],[BB]]+MYRANKS_H[[#This Row],[HBP]]),0)</f>
        <v>0.32790697674418606</v>
      </c>
      <c r="U228" s="54">
        <f>IFERROR((MYRANKS_H[[#This Row],[H]]+MYRANKS_H[[#This Row],[2B]]+2*MYRANKS_H[[#This Row],[3B]]+3*MYRANKS_H[[#This Row],[HR]])/MYRANKS_H[[#This Row],[AB]],0)</f>
        <v>0.41265822784810124</v>
      </c>
      <c r="V2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28" s="69">
        <f>VLOOKUP(MYRANKS_H[[#This Row],[POS]],REPLACEMENT_LEVEL[],2,FALSE)</f>
        <v>496</v>
      </c>
      <c r="X228" s="69">
        <f>MYRANKS_H[[#This Row],[PROJ PTS]]-MYRANKS_H[[#This Row],[REPL LEVEL]]</f>
        <v>-75</v>
      </c>
    </row>
    <row r="229" spans="1:24" x14ac:dyDescent="0.25">
      <c r="A229" s="44" t="s">
        <v>18253</v>
      </c>
      <c r="B229" s="46" t="str">
        <f>VLOOKUP(MYRANKS_H[[#This Row],[PLAYERID]],PLAYERIDMAP[],COLUMN(PLAYERIDMAP[LASTNAME]),FALSE)</f>
        <v>Moreland</v>
      </c>
      <c r="C229" s="51" t="str">
        <f>VLOOKUP(MYRANKS_H[[#This Row],[PLAYERID]],PLAYERIDMAP[],COLUMN(PLAYERIDMAP[FIRSTNAME]),FALSE)</f>
        <v>Mitch</v>
      </c>
      <c r="D229" s="51" t="str">
        <f>VLOOKUP(MYRANKS_H[[#This Row],[PLAYERID]],PLAYERIDMAP[],COLUMN(PLAYERIDMAP[TEAM]),FALSE)</f>
        <v>TEX</v>
      </c>
      <c r="E229" s="51" t="str">
        <f>VLOOKUP(MYRANKS_H[[#This Row],[PLAYERID]],PLAYERIDMAP[],COLUMN(PLAYERIDMAP[POS]),FALSE)</f>
        <v>1B</v>
      </c>
      <c r="F229" s="51">
        <f>VLOOKUP(MYRANKS_H[[#This Row],[PLAYERID]],PLAYERIDMAP[],COLUMN(PLAYERIDMAP[IDFANGRAPHS]),FALSE)</f>
        <v>3086</v>
      </c>
      <c r="G229" s="52">
        <f>IFERROR(VLOOKUP(MYRANKS_H[[#This Row],[IDFANGRAPHS]],STEAMER_H[],COLUMN(STEAMER_H[PA]),FALSE),0)</f>
        <v>426</v>
      </c>
      <c r="H229" s="52">
        <f>IFERROR(VLOOKUP(MYRANKS_H[[#This Row],[IDFANGRAPHS]],STEAMER_H[],COLUMN(STEAMER_H[AB]),FALSE),0)</f>
        <v>384</v>
      </c>
      <c r="I229" s="52">
        <f>IFERROR(VLOOKUP(MYRANKS_H[[#This Row],[IDFANGRAPHS]],STEAMER_H[],COLUMN(STEAMER_H[H]),FALSE),0)</f>
        <v>94</v>
      </c>
      <c r="J229" s="52">
        <f>IFERROR(VLOOKUP(MYRANKS_H[[#This Row],[IDFANGRAPHS]],STEAMER_H[],COLUMN(STEAMER_H[2B]),FALSE),0)</f>
        <v>19</v>
      </c>
      <c r="K229" s="52">
        <f>IFERROR(VLOOKUP(MYRANKS_H[[#This Row],[IDFANGRAPHS]],STEAMER_H[],COLUMN(STEAMER_H[3B]),FALSE),0)</f>
        <v>1</v>
      </c>
      <c r="L229" s="52">
        <f>IFERROR(VLOOKUP(MYRANKS_H[[#This Row],[IDFANGRAPHS]],STEAMER_H[],COLUMN(STEAMER_H[HR]),FALSE),0)</f>
        <v>15</v>
      </c>
      <c r="M229" s="52">
        <f>IFERROR(VLOOKUP(MYRANKS_H[[#This Row],[IDFANGRAPHS]],STEAMER_H[],COLUMN(STEAMER_H[R]),FALSE),0)</f>
        <v>48</v>
      </c>
      <c r="N229" s="52">
        <f>IFERROR(VLOOKUP(MYRANKS_H[[#This Row],[IDFANGRAPHS]],STEAMER_H[],COLUMN(STEAMER_H[RBI]),FALSE),0)</f>
        <v>52</v>
      </c>
      <c r="O229" s="52">
        <f>IFERROR(VLOOKUP(MYRANKS_H[[#This Row],[IDFANGRAPHS]],STEAMER_H[],COLUMN(STEAMER_H[BB]),FALSE),0)</f>
        <v>33</v>
      </c>
      <c r="P229" s="52">
        <f>IFERROR(VLOOKUP(MYRANKS_H[[#This Row],[IDFANGRAPHS]],STEAMER_H[],COLUMN(STEAMER_H[HBP]),FALSE),0)</f>
        <v>3</v>
      </c>
      <c r="Q229" s="52">
        <f>IFERROR(VLOOKUP(MYRANKS_H[[#This Row],[IDFANGRAPHS]],STEAMER_H[],COLUMN(STEAMER_H[SO]),FALSE),0)</f>
        <v>95</v>
      </c>
      <c r="R229" s="52">
        <f>IFERROR(VLOOKUP(MYRANKS_H[[#This Row],[IDFANGRAPHS]],STEAMER_H[],COLUMN(STEAMER_H[SB]),FALSE),0)</f>
        <v>2</v>
      </c>
      <c r="S229" s="54">
        <f>IFERROR(MYRANKS_H[[#This Row],[H]]/MYRANKS_H[[#This Row],[AB]],0)</f>
        <v>0.24479166666666666</v>
      </c>
      <c r="T229" s="54">
        <f>IFERROR((MYRANKS_H[[#This Row],[H]]+MYRANKS_H[[#This Row],[BB]]+MYRANKS_H[[#This Row],[HBP]])/(MYRANKS_H[[#This Row],[AB]]+MYRANKS_H[[#This Row],[BB]]+MYRANKS_H[[#This Row],[HBP]]),0)</f>
        <v>0.30952380952380953</v>
      </c>
      <c r="U229" s="54">
        <f>IFERROR((MYRANKS_H[[#This Row],[H]]+MYRANKS_H[[#This Row],[2B]]+2*MYRANKS_H[[#This Row],[3B]]+3*MYRANKS_H[[#This Row],[HR]])/MYRANKS_H[[#This Row],[AB]],0)</f>
        <v>0.41666666666666669</v>
      </c>
      <c r="V2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29" s="69">
        <f>VLOOKUP(MYRANKS_H[[#This Row],[POS]],REPLACEMENT_LEVEL[],2,FALSE)</f>
        <v>467</v>
      </c>
      <c r="X229" s="69">
        <f>MYRANKS_H[[#This Row],[PROJ PTS]]-MYRANKS_H[[#This Row],[REPL LEVEL]]</f>
        <v>-79</v>
      </c>
    </row>
    <row r="230" spans="1:24" ht="15" customHeight="1" x14ac:dyDescent="0.25">
      <c r="A230" s="44" t="s">
        <v>16011</v>
      </c>
      <c r="B230" s="46" t="str">
        <f>VLOOKUP(MYRANKS_H[[#This Row],[PLAYERID]],PLAYERIDMAP[],COLUMN(PLAYERIDMAP[LASTNAME]),FALSE)</f>
        <v>Dominguez</v>
      </c>
      <c r="C230" s="51" t="str">
        <f>VLOOKUP(MYRANKS_H[[#This Row],[PLAYERID]],PLAYERIDMAP[],COLUMN(PLAYERIDMAP[FIRSTNAME]),FALSE)</f>
        <v>Matt</v>
      </c>
      <c r="D230" s="51" t="str">
        <f>VLOOKUP(MYRANKS_H[[#This Row],[PLAYERID]],PLAYERIDMAP[],COLUMN(PLAYERIDMAP[TEAM]),FALSE)</f>
        <v>HOU</v>
      </c>
      <c r="E230" s="51" t="str">
        <f>VLOOKUP(MYRANKS_H[[#This Row],[PLAYERID]],PLAYERIDMAP[],COLUMN(PLAYERIDMAP[POS]),FALSE)</f>
        <v>3B</v>
      </c>
      <c r="F230" s="51">
        <f>VLOOKUP(MYRANKS_H[[#This Row],[PLAYERID]],PLAYERIDMAP[],COLUMN(PLAYERIDMAP[IDFANGRAPHS]),FALSE)</f>
        <v>4903</v>
      </c>
      <c r="G230" s="52">
        <f>IFERROR(VLOOKUP(MYRANKS_H[[#This Row],[IDFANGRAPHS]],STEAMER_H[],COLUMN(STEAMER_H[PA]),FALSE),0)</f>
        <v>564</v>
      </c>
      <c r="H230" s="52">
        <f>IFERROR(VLOOKUP(MYRANKS_H[[#This Row],[IDFANGRAPHS]],STEAMER_H[],COLUMN(STEAMER_H[AB]),FALSE),0)</f>
        <v>520</v>
      </c>
      <c r="I230" s="52">
        <f>IFERROR(VLOOKUP(MYRANKS_H[[#This Row],[IDFANGRAPHS]],STEAMER_H[],COLUMN(STEAMER_H[H]),FALSE),0)</f>
        <v>121</v>
      </c>
      <c r="J230" s="52">
        <f>IFERROR(VLOOKUP(MYRANKS_H[[#This Row],[IDFANGRAPHS]],STEAMER_H[],COLUMN(STEAMER_H[2B]),FALSE),0)</f>
        <v>23</v>
      </c>
      <c r="K230" s="52">
        <f>IFERROR(VLOOKUP(MYRANKS_H[[#This Row],[IDFANGRAPHS]],STEAMER_H[],COLUMN(STEAMER_H[3B]),FALSE),0)</f>
        <v>1</v>
      </c>
      <c r="L230" s="52">
        <f>IFERROR(VLOOKUP(MYRANKS_H[[#This Row],[IDFANGRAPHS]],STEAMER_H[],COLUMN(STEAMER_H[HR]),FALSE),0)</f>
        <v>18</v>
      </c>
      <c r="M230" s="52">
        <f>IFERROR(VLOOKUP(MYRANKS_H[[#This Row],[IDFANGRAPHS]],STEAMER_H[],COLUMN(STEAMER_H[R]),FALSE),0)</f>
        <v>57</v>
      </c>
      <c r="N230" s="52">
        <f>IFERROR(VLOOKUP(MYRANKS_H[[#This Row],[IDFANGRAPHS]],STEAMER_H[],COLUMN(STEAMER_H[RBI]),FALSE),0)</f>
        <v>63</v>
      </c>
      <c r="O230" s="52">
        <f>IFERROR(VLOOKUP(MYRANKS_H[[#This Row],[IDFANGRAPHS]],STEAMER_H[],COLUMN(STEAMER_H[BB]),FALSE),0)</f>
        <v>32</v>
      </c>
      <c r="P230" s="52">
        <f>IFERROR(VLOOKUP(MYRANKS_H[[#This Row],[IDFANGRAPHS]],STEAMER_H[],COLUMN(STEAMER_H[HBP]),FALSE),0)</f>
        <v>5</v>
      </c>
      <c r="Q230" s="52">
        <f>IFERROR(VLOOKUP(MYRANKS_H[[#This Row],[IDFANGRAPHS]],STEAMER_H[],COLUMN(STEAMER_H[SO]),FALSE),0)</f>
        <v>98</v>
      </c>
      <c r="R230" s="52">
        <f>IFERROR(VLOOKUP(MYRANKS_H[[#This Row],[IDFANGRAPHS]],STEAMER_H[],COLUMN(STEAMER_H[SB]),FALSE),0)</f>
        <v>1</v>
      </c>
      <c r="S230" s="54">
        <f>IFERROR(MYRANKS_H[[#This Row],[H]]/MYRANKS_H[[#This Row],[AB]],0)</f>
        <v>0.2326923076923077</v>
      </c>
      <c r="T230" s="54">
        <f>IFERROR((MYRANKS_H[[#This Row],[H]]+MYRANKS_H[[#This Row],[BB]]+MYRANKS_H[[#This Row],[HBP]])/(MYRANKS_H[[#This Row],[AB]]+MYRANKS_H[[#This Row],[BB]]+MYRANKS_H[[#This Row],[HBP]]),0)</f>
        <v>0.28366247755834828</v>
      </c>
      <c r="U230" s="54">
        <f>IFERROR((MYRANKS_H[[#This Row],[H]]+MYRANKS_H[[#This Row],[2B]]+2*MYRANKS_H[[#This Row],[3B]]+3*MYRANKS_H[[#This Row],[HR]])/MYRANKS_H[[#This Row],[AB]],0)</f>
        <v>0.38461538461538464</v>
      </c>
      <c r="V2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  <c r="W230" s="69">
        <f>VLOOKUP(MYRANKS_H[[#This Row],[POS]],REPLACEMENT_LEVEL[],2,FALSE)</f>
        <v>501</v>
      </c>
      <c r="X230" s="69">
        <f>MYRANKS_H[[#This Row],[PROJ PTS]]-MYRANKS_H[[#This Row],[REPL LEVEL]]</f>
        <v>-81</v>
      </c>
    </row>
    <row r="231" spans="1:24" ht="15" customHeight="1" x14ac:dyDescent="0.25">
      <c r="A231" s="44" t="s">
        <v>19311</v>
      </c>
      <c r="B231" s="46" t="str">
        <f>VLOOKUP(MYRANKS_H[[#This Row],[PLAYERID]],PLAYERIDMAP[],COLUMN(PLAYERIDMAP[LASTNAME]),FALSE)</f>
        <v>Rutledge</v>
      </c>
      <c r="C231" s="51" t="str">
        <f>VLOOKUP(MYRANKS_H[[#This Row],[PLAYERID]],PLAYERIDMAP[],COLUMN(PLAYERIDMAP[FIRSTNAME]),FALSE)</f>
        <v>Josh</v>
      </c>
      <c r="D231" s="51" t="str">
        <f>VLOOKUP(MYRANKS_H[[#This Row],[PLAYERID]],PLAYERIDMAP[],COLUMN(PLAYERIDMAP[TEAM]),FALSE)</f>
        <v>LAA</v>
      </c>
      <c r="E231" s="51" t="str">
        <f>VLOOKUP(MYRANKS_H[[#This Row],[PLAYERID]],PLAYERIDMAP[],COLUMN(PLAYERIDMAP[POS]),FALSE)</f>
        <v>SS</v>
      </c>
      <c r="F231" s="51">
        <f>VLOOKUP(MYRANKS_H[[#This Row],[PLAYERID]],PLAYERIDMAP[],COLUMN(PLAYERIDMAP[IDFANGRAPHS]),FALSE)</f>
        <v>11167</v>
      </c>
      <c r="G231" s="52">
        <f>IFERROR(VLOOKUP(MYRANKS_H[[#This Row],[IDFANGRAPHS]],STEAMER_H[],COLUMN(STEAMER_H[PA]),FALSE),0)</f>
        <v>537</v>
      </c>
      <c r="H231" s="52">
        <f>IFERROR(VLOOKUP(MYRANKS_H[[#This Row],[IDFANGRAPHS]],STEAMER_H[],COLUMN(STEAMER_H[AB]),FALSE),0)</f>
        <v>492</v>
      </c>
      <c r="I231" s="52">
        <f>IFERROR(VLOOKUP(MYRANKS_H[[#This Row],[IDFANGRAPHS]],STEAMER_H[],COLUMN(STEAMER_H[H]),FALSE),0)</f>
        <v>120</v>
      </c>
      <c r="J231" s="52">
        <f>IFERROR(VLOOKUP(MYRANKS_H[[#This Row],[IDFANGRAPHS]],STEAMER_H[],COLUMN(STEAMER_H[2B]),FALSE),0)</f>
        <v>23</v>
      </c>
      <c r="K231" s="52">
        <f>IFERROR(VLOOKUP(MYRANKS_H[[#This Row],[IDFANGRAPHS]],STEAMER_H[],COLUMN(STEAMER_H[3B]),FALSE),0)</f>
        <v>4</v>
      </c>
      <c r="L231" s="52">
        <f>IFERROR(VLOOKUP(MYRANKS_H[[#This Row],[IDFANGRAPHS]],STEAMER_H[],COLUMN(STEAMER_H[HR]),FALSE),0)</f>
        <v>9</v>
      </c>
      <c r="M231" s="52">
        <f>IFERROR(VLOOKUP(MYRANKS_H[[#This Row],[IDFANGRAPHS]],STEAMER_H[],COLUMN(STEAMER_H[R]),FALSE),0)</f>
        <v>56</v>
      </c>
      <c r="N231" s="52">
        <f>IFERROR(VLOOKUP(MYRANKS_H[[#This Row],[IDFANGRAPHS]],STEAMER_H[],COLUMN(STEAMER_H[RBI]),FALSE),0)</f>
        <v>50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7</v>
      </c>
      <c r="Q231" s="52">
        <f>IFERROR(VLOOKUP(MYRANKS_H[[#This Row],[IDFANGRAPHS]],STEAMER_H[],COLUMN(STEAMER_H[SO]),FALSE),0)</f>
        <v>114</v>
      </c>
      <c r="R231" s="52">
        <f>IFERROR(VLOOKUP(MYRANKS_H[[#This Row],[IDFANGRAPHS]],STEAMER_H[],COLUMN(STEAMER_H[SB]),FALSE),0)</f>
        <v>10</v>
      </c>
      <c r="S231" s="54">
        <f>IFERROR(MYRANKS_H[[#This Row],[H]]/MYRANKS_H[[#This Row],[AB]],0)</f>
        <v>0.24390243902439024</v>
      </c>
      <c r="T231" s="54">
        <f>IFERROR((MYRANKS_H[[#This Row],[H]]+MYRANKS_H[[#This Row],[BB]]+MYRANKS_H[[#This Row],[HBP]])/(MYRANKS_H[[#This Row],[AB]]+MYRANKS_H[[#This Row],[BB]]+MYRANKS_H[[#This Row],[HBP]]),0)</f>
        <v>0.29678638941398866</v>
      </c>
      <c r="U231" s="54">
        <f>IFERROR((MYRANKS_H[[#This Row],[H]]+MYRANKS_H[[#This Row],[2B]]+2*MYRANKS_H[[#This Row],[3B]]+3*MYRANKS_H[[#This Row],[HR]])/MYRANKS_H[[#This Row],[AB]],0)</f>
        <v>0.36178861788617889</v>
      </c>
      <c r="V2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231" s="69">
        <f>VLOOKUP(MYRANKS_H[[#This Row],[POS]],REPLACEMENT_LEVEL[],2,FALSE)</f>
        <v>480</v>
      </c>
      <c r="X231" s="69">
        <f>MYRANKS_H[[#This Row],[PROJ PTS]]-MYRANKS_H[[#This Row],[REPL LEVEL]]</f>
        <v>-82</v>
      </c>
    </row>
    <row r="232" spans="1:24" ht="15" customHeight="1" x14ac:dyDescent="0.25">
      <c r="A232" s="44" t="s">
        <v>16910</v>
      </c>
      <c r="B232" s="46" t="str">
        <f>VLOOKUP(MYRANKS_H[[#This Row],[PLAYERID]],PLAYERIDMAP[],COLUMN(PLAYERIDMAP[LASTNAME]),FALSE)</f>
        <v>Hechavarria</v>
      </c>
      <c r="C232" s="51" t="str">
        <f>VLOOKUP(MYRANKS_H[[#This Row],[PLAYERID]],PLAYERIDMAP[],COLUMN(PLAYERIDMAP[FIRSTNAME]),FALSE)</f>
        <v>Adeiny</v>
      </c>
      <c r="D232" s="51" t="str">
        <f>VLOOKUP(MYRANKS_H[[#This Row],[PLAYERID]],PLAYERIDMAP[],COLUMN(PLAYERIDMAP[TEAM]),FALSE)</f>
        <v>MIA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10459</v>
      </c>
      <c r="G232" s="52">
        <f>IFERROR(VLOOKUP(MYRANKS_H[[#This Row],[IDFANGRAPHS]],STEAMER_H[],COLUMN(STEAMER_H[PA]),FALSE),0)</f>
        <v>590</v>
      </c>
      <c r="H232" s="52">
        <f>IFERROR(VLOOKUP(MYRANKS_H[[#This Row],[IDFANGRAPHS]],STEAMER_H[],COLUMN(STEAMER_H[AB]),FALSE),0)</f>
        <v>549</v>
      </c>
      <c r="I232" s="52">
        <f>IFERROR(VLOOKUP(MYRANKS_H[[#This Row],[IDFANGRAPHS]],STEAMER_H[],COLUMN(STEAMER_H[H]),FALSE),0)</f>
        <v>138</v>
      </c>
      <c r="J232" s="52">
        <f>IFERROR(VLOOKUP(MYRANKS_H[[#This Row],[IDFANGRAPHS]],STEAMER_H[],COLUMN(STEAMER_H[2B]),FALSE),0)</f>
        <v>22</v>
      </c>
      <c r="K232" s="52">
        <f>IFERROR(VLOOKUP(MYRANKS_H[[#This Row],[IDFANGRAPHS]],STEAMER_H[],COLUMN(STEAMER_H[3B]),FALSE),0)</f>
        <v>7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48</v>
      </c>
      <c r="N232" s="52">
        <f>IFERROR(VLOOKUP(MYRANKS_H[[#This Row],[IDFANGRAPHS]],STEAMER_H[],COLUMN(STEAMER_H[RBI]),FALSE),0)</f>
        <v>49</v>
      </c>
      <c r="O232" s="52">
        <f>IFERROR(VLOOKUP(MYRANKS_H[[#This Row],[IDFANGRAPHS]],STEAMER_H[],COLUMN(STEAMER_H[BB]),FALSE),0)</f>
        <v>31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92</v>
      </c>
      <c r="R232" s="52">
        <f>IFERROR(VLOOKUP(MYRANKS_H[[#This Row],[IDFANGRAPHS]],STEAMER_H[],COLUMN(STEAMER_H[SB]),FALSE),0)</f>
        <v>8</v>
      </c>
      <c r="S232" s="54">
        <f>IFERROR(MYRANKS_H[[#This Row],[H]]/MYRANKS_H[[#This Row],[AB]],0)</f>
        <v>0.25136612021857924</v>
      </c>
      <c r="T232" s="54">
        <f>IFERROR((MYRANKS_H[[#This Row],[H]]+MYRANKS_H[[#This Row],[BB]]+MYRANKS_H[[#This Row],[HBP]])/(MYRANKS_H[[#This Row],[AB]]+MYRANKS_H[[#This Row],[BB]]+MYRANKS_H[[#This Row],[HBP]]),0)</f>
        <v>0.29381443298969073</v>
      </c>
      <c r="U232" s="54">
        <f>IFERROR((MYRANKS_H[[#This Row],[H]]+MYRANKS_H[[#This Row],[2B]]+2*MYRANKS_H[[#This Row],[3B]]+3*MYRANKS_H[[#This Row],[HR]])/MYRANKS_H[[#This Row],[AB]],0)</f>
        <v>0.33879781420765026</v>
      </c>
      <c r="V2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  <c r="W232" s="69">
        <f>VLOOKUP(MYRANKS_H[[#This Row],[POS]],REPLACEMENT_LEVEL[],2,FALSE)</f>
        <v>480</v>
      </c>
      <c r="X232" s="69">
        <f>MYRANKS_H[[#This Row],[PROJ PTS]]-MYRANKS_H[[#This Row],[REPL LEVEL]]</f>
        <v>-85</v>
      </c>
    </row>
    <row r="233" spans="1:24" x14ac:dyDescent="0.25">
      <c r="A233" s="44" t="s">
        <v>16196</v>
      </c>
      <c r="B233" s="46" t="str">
        <f>VLOOKUP(MYRANKS_H[[#This Row],[PLAYERID]],PLAYERIDMAP[],COLUMN(PLAYERIDMAP[LASTNAME]),FALSE)</f>
        <v>Espinosa</v>
      </c>
      <c r="C233" s="51" t="str">
        <f>VLOOKUP(MYRANKS_H[[#This Row],[PLAYERID]],PLAYERIDMAP[],COLUMN(PLAYERIDMAP[FIRSTNAME]),FALSE)</f>
        <v>Danny</v>
      </c>
      <c r="D233" s="51" t="str">
        <f>VLOOKUP(MYRANKS_H[[#This Row],[PLAYERID]],PLAYERIDMAP[],COLUMN(PLAYERIDMAP[TEAM]),FALSE)</f>
        <v>WAS</v>
      </c>
      <c r="E233" s="51" t="str">
        <f>VLOOKUP(MYRANKS_H[[#This Row],[PLAYERID]],PLAYERIDMAP[],COLUMN(PLAYERIDMAP[POS]),FALSE)</f>
        <v>2B</v>
      </c>
      <c r="F233" s="51">
        <f>VLOOKUP(MYRANKS_H[[#This Row],[PLAYERID]],PLAYERIDMAP[],COLUMN(PLAYERIDMAP[IDFANGRAPHS]),FALSE)</f>
        <v>9219</v>
      </c>
      <c r="G233" s="52">
        <f>IFERROR(VLOOKUP(MYRANKS_H[[#This Row],[IDFANGRAPHS]],STEAMER_H[],COLUMN(STEAMER_H[PA]),FALSE),0)</f>
        <v>565</v>
      </c>
      <c r="H233" s="52">
        <f>IFERROR(VLOOKUP(MYRANKS_H[[#This Row],[IDFANGRAPHS]],STEAMER_H[],COLUMN(STEAMER_H[AB]),FALSE),0)</f>
        <v>513</v>
      </c>
      <c r="I233" s="52">
        <f>IFERROR(VLOOKUP(MYRANKS_H[[#This Row],[IDFANGRAPHS]],STEAMER_H[],COLUMN(STEAMER_H[H]),FALSE),0)</f>
        <v>114</v>
      </c>
      <c r="J233" s="52">
        <f>IFERROR(VLOOKUP(MYRANKS_H[[#This Row],[IDFANGRAPHS]],STEAMER_H[],COLUMN(STEAMER_H[2B]),FALSE),0)</f>
        <v>24</v>
      </c>
      <c r="K233" s="52">
        <f>IFERROR(VLOOKUP(MYRANKS_H[[#This Row],[IDFANGRAPHS]],STEAMER_H[],COLUMN(STEAMER_H[3B]),FALSE),0)</f>
        <v>2</v>
      </c>
      <c r="L233" s="52">
        <f>IFERROR(VLOOKUP(MYRANKS_H[[#This Row],[IDFANGRAPHS]],STEAMER_H[],COLUMN(STEAMER_H[HR]),FALSE),0)</f>
        <v>13</v>
      </c>
      <c r="M233" s="52">
        <f>IFERROR(VLOOKUP(MYRANKS_H[[#This Row],[IDFANGRAPHS]],STEAMER_H[],COLUMN(STEAMER_H[R]),FALSE),0)</f>
        <v>53</v>
      </c>
      <c r="N233" s="52">
        <f>IFERROR(VLOOKUP(MYRANKS_H[[#This Row],[IDFANGRAPHS]],STEAMER_H[],COLUMN(STEAMER_H[RBI]),FALSE),0)</f>
        <v>55</v>
      </c>
      <c r="O233" s="52">
        <f>IFERROR(VLOOKUP(MYRANKS_H[[#This Row],[IDFANGRAPHS]],STEAMER_H[],COLUMN(STEAMER_H[BB]),FALSE),0)</f>
        <v>35</v>
      </c>
      <c r="P233" s="52">
        <f>IFERROR(VLOOKUP(MYRANKS_H[[#This Row],[IDFANGRAPHS]],STEAMER_H[],COLUMN(STEAMER_H[HBP]),FALSE),0)</f>
        <v>10</v>
      </c>
      <c r="Q233" s="52">
        <f>IFERROR(VLOOKUP(MYRANKS_H[[#This Row],[IDFANGRAPHS]],STEAMER_H[],COLUMN(STEAMER_H[SO]),FALSE),0)</f>
        <v>168</v>
      </c>
      <c r="R233" s="52">
        <f>IFERROR(VLOOKUP(MYRANKS_H[[#This Row],[IDFANGRAPHS]],STEAMER_H[],COLUMN(STEAMER_H[SB]),FALSE),0)</f>
        <v>9</v>
      </c>
      <c r="S233" s="54">
        <f>IFERROR(MYRANKS_H[[#This Row],[H]]/MYRANKS_H[[#This Row],[AB]],0)</f>
        <v>0.22222222222222221</v>
      </c>
      <c r="T233" s="54">
        <f>IFERROR((MYRANKS_H[[#This Row],[H]]+MYRANKS_H[[#This Row],[BB]]+MYRANKS_H[[#This Row],[HBP]])/(MYRANKS_H[[#This Row],[AB]]+MYRANKS_H[[#This Row],[BB]]+MYRANKS_H[[#This Row],[HBP]]),0)</f>
        <v>0.28494623655913981</v>
      </c>
      <c r="U233" s="54">
        <f>IFERROR((MYRANKS_H[[#This Row],[H]]+MYRANKS_H[[#This Row],[2B]]+2*MYRANKS_H[[#This Row],[3B]]+3*MYRANKS_H[[#This Row],[HR]])/MYRANKS_H[[#This Row],[AB]],0)</f>
        <v>0.35282651072124754</v>
      </c>
      <c r="V2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33" s="69">
        <f>VLOOKUP(MYRANKS_H[[#This Row],[POS]],REPLACEMENT_LEVEL[],2,FALSE)</f>
        <v>473</v>
      </c>
      <c r="X233" s="69">
        <f>MYRANKS_H[[#This Row],[PROJ PTS]]-MYRANKS_H[[#This Row],[REPL LEVEL]]</f>
        <v>-85</v>
      </c>
    </row>
    <row r="234" spans="1:24" ht="15" customHeight="1" x14ac:dyDescent="0.25">
      <c r="A234" s="44" t="s">
        <v>16191</v>
      </c>
      <c r="B234" s="46" t="str">
        <f>VLOOKUP(MYRANKS_H[[#This Row],[PLAYERID]],PLAYERIDMAP[],COLUMN(PLAYERIDMAP[LASTNAME]),FALSE)</f>
        <v>Escobar</v>
      </c>
      <c r="C234" s="51" t="str">
        <f>VLOOKUP(MYRANKS_H[[#This Row],[PLAYERID]],PLAYERIDMAP[],COLUMN(PLAYERIDMAP[FIRSTNAME]),FALSE)</f>
        <v>Yunel</v>
      </c>
      <c r="D234" s="51" t="str">
        <f>VLOOKUP(MYRANKS_H[[#This Row],[PLAYERID]],PLAYERIDMAP[],COLUMN(PLAYERIDMAP[TEAM]),FALSE)</f>
        <v>TB</v>
      </c>
      <c r="E234" s="51" t="str">
        <f>VLOOKUP(MYRANKS_H[[#This Row],[PLAYERID]],PLAYERIDMAP[],COLUMN(PLAYERIDMAP[POS]),FALSE)</f>
        <v>SS</v>
      </c>
      <c r="F234" s="51">
        <f>VLOOKUP(MYRANKS_H[[#This Row],[PLAYERID]],PLAYERIDMAP[],COLUMN(PLAYERIDMAP[IDFANGRAPHS]),FALSE)</f>
        <v>4191</v>
      </c>
      <c r="G234" s="52">
        <f>IFERROR(VLOOKUP(MYRANKS_H[[#This Row],[IDFANGRAPHS]],STEAMER_H[],COLUMN(STEAMER_H[PA]),FALSE),0)</f>
        <v>533</v>
      </c>
      <c r="H234" s="52">
        <f>IFERROR(VLOOKUP(MYRANKS_H[[#This Row],[IDFANGRAPHS]],STEAMER_H[],COLUMN(STEAMER_H[AB]),FALSE),0)</f>
        <v>478</v>
      </c>
      <c r="I234" s="52">
        <f>IFERROR(VLOOKUP(MYRANKS_H[[#This Row],[IDFANGRAPHS]],STEAMER_H[],COLUMN(STEAMER_H[H]),FALSE),0)</f>
        <v>120</v>
      </c>
      <c r="J234" s="52">
        <f>IFERROR(VLOOKUP(MYRANKS_H[[#This Row],[IDFANGRAPHS]],STEAMER_H[],COLUMN(STEAMER_H[2B]),FALSE),0)</f>
        <v>21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7</v>
      </c>
      <c r="M234" s="52">
        <f>IFERROR(VLOOKUP(MYRANKS_H[[#This Row],[IDFANGRAPHS]],STEAMER_H[],COLUMN(STEAMER_H[R]),FALSE),0)</f>
        <v>51</v>
      </c>
      <c r="N234" s="52">
        <f>IFERROR(VLOOKUP(MYRANKS_H[[#This Row],[IDFANGRAPHS]],STEAMER_H[],COLUMN(STEAMER_H[RBI]),FALSE),0)</f>
        <v>47</v>
      </c>
      <c r="O234" s="52">
        <f>IFERROR(VLOOKUP(MYRANKS_H[[#This Row],[IDFANGRAPHS]],STEAMER_H[],COLUMN(STEAMER_H[BB]),FALSE),0)</f>
        <v>44</v>
      </c>
      <c r="P234" s="52">
        <f>IFERROR(VLOOKUP(MYRANKS_H[[#This Row],[IDFANGRAPHS]],STEAMER_H[],COLUMN(STEAMER_H[HBP]),FALSE),0)</f>
        <v>4</v>
      </c>
      <c r="Q234" s="52">
        <f>IFERROR(VLOOKUP(MYRANKS_H[[#This Row],[IDFANGRAPHS]],STEAMER_H[],COLUMN(STEAMER_H[SO]),FALSE),0)</f>
        <v>65</v>
      </c>
      <c r="R234" s="52">
        <f>IFERROR(VLOOKUP(MYRANKS_H[[#This Row],[IDFANGRAPHS]],STEAMER_H[],COLUMN(STEAMER_H[SB]),FALSE),0)</f>
        <v>3</v>
      </c>
      <c r="S234" s="54">
        <f>IFERROR(MYRANKS_H[[#This Row],[H]]/MYRANKS_H[[#This Row],[AB]],0)</f>
        <v>0.2510460251046025</v>
      </c>
      <c r="T234" s="54">
        <f>IFERROR((MYRANKS_H[[#This Row],[H]]+MYRANKS_H[[#This Row],[BB]]+MYRANKS_H[[#This Row],[HBP]])/(MYRANKS_H[[#This Row],[AB]]+MYRANKS_H[[#This Row],[BB]]+MYRANKS_H[[#This Row],[HBP]]),0)</f>
        <v>0.3193916349809886</v>
      </c>
      <c r="U234" s="54">
        <f>IFERROR((MYRANKS_H[[#This Row],[H]]+MYRANKS_H[[#This Row],[2B]]+2*MYRANKS_H[[#This Row],[3B]]+3*MYRANKS_H[[#This Row],[HR]])/MYRANKS_H[[#This Row],[AB]],0)</f>
        <v>0.34309623430962344</v>
      </c>
      <c r="V2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  <c r="W234" s="69">
        <f>VLOOKUP(MYRANKS_H[[#This Row],[POS]],REPLACEMENT_LEVEL[],2,FALSE)</f>
        <v>480</v>
      </c>
      <c r="X234" s="69">
        <f>MYRANKS_H[[#This Row],[PROJ PTS]]-MYRANKS_H[[#This Row],[REPL LEVEL]]</f>
        <v>-86</v>
      </c>
    </row>
    <row r="235" spans="1:24" x14ac:dyDescent="0.25">
      <c r="A235" s="44" t="s">
        <v>15895</v>
      </c>
      <c r="B235" s="46" t="str">
        <f>VLOOKUP(MYRANKS_H[[#This Row],[PLAYERID]],PLAYERIDMAP[],COLUMN(PLAYERIDMAP[LASTNAME]),FALSE)</f>
        <v>DeJesus</v>
      </c>
      <c r="C235" s="51" t="str">
        <f>VLOOKUP(MYRANKS_H[[#This Row],[PLAYERID]],PLAYERIDMAP[],COLUMN(PLAYERIDMAP[FIRSTNAME]),FALSE)</f>
        <v>David</v>
      </c>
      <c r="D235" s="51" t="str">
        <f>VLOOKUP(MYRANKS_H[[#This Row],[PLAYERID]],PLAYERIDMAP[],COLUMN(PLAYERIDMAP[TEAM]),FALSE)</f>
        <v>TB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1825</v>
      </c>
      <c r="G235" s="52">
        <f>IFERROR(VLOOKUP(MYRANKS_H[[#This Row],[IDFANGRAPHS]],STEAMER_H[],COLUMN(STEAMER_H[PA]),FALSE),0)</f>
        <v>502</v>
      </c>
      <c r="H235" s="52">
        <f>IFERROR(VLOOKUP(MYRANKS_H[[#This Row],[IDFANGRAPHS]],STEAMER_H[],COLUMN(STEAMER_H[AB]),FALSE),0)</f>
        <v>441</v>
      </c>
      <c r="I235" s="52">
        <f>IFERROR(VLOOKUP(MYRANKS_H[[#This Row],[IDFANGRAPHS]],STEAMER_H[],COLUMN(STEAMER_H[H]),FALSE),0)</f>
        <v>105</v>
      </c>
      <c r="J235" s="52">
        <f>IFERROR(VLOOKUP(MYRANKS_H[[#This Row],[IDFANGRAPHS]],STEAMER_H[],COLUMN(STEAMER_H[2B]),FALSE),0)</f>
        <v>23</v>
      </c>
      <c r="K235" s="52">
        <f>IFERROR(VLOOKUP(MYRANKS_H[[#This Row],[IDFANGRAPHS]],STEAMER_H[],COLUMN(STEAMER_H[3B]),FALSE),0)</f>
        <v>3</v>
      </c>
      <c r="L235" s="52">
        <f>IFERROR(VLOOKUP(MYRANKS_H[[#This Row],[IDFANGRAPHS]],STEAMER_H[],COLUMN(STEAMER_H[HR]),FALSE),0)</f>
        <v>9</v>
      </c>
      <c r="M235" s="52">
        <f>IFERROR(VLOOKUP(MYRANKS_H[[#This Row],[IDFANGRAPHS]],STEAMER_H[],COLUMN(STEAMER_H[R]),FALSE),0)</f>
        <v>55</v>
      </c>
      <c r="N235" s="52">
        <f>IFERROR(VLOOKUP(MYRANKS_H[[#This Row],[IDFANGRAPHS]],STEAMER_H[],COLUMN(STEAMER_H[RBI]),FALSE),0)</f>
        <v>44</v>
      </c>
      <c r="O235" s="52">
        <f>IFERROR(VLOOKUP(MYRANKS_H[[#This Row],[IDFANGRAPHS]],STEAMER_H[],COLUMN(STEAMER_H[BB]),FALSE),0)</f>
        <v>47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88</v>
      </c>
      <c r="R235" s="52">
        <f>IFERROR(VLOOKUP(MYRANKS_H[[#This Row],[IDFANGRAPHS]],STEAMER_H[],COLUMN(STEAMER_H[SB]),FALSE),0)</f>
        <v>6</v>
      </c>
      <c r="S235" s="54">
        <f>IFERROR(MYRANKS_H[[#This Row],[H]]/MYRANKS_H[[#This Row],[AB]],0)</f>
        <v>0.23809523809523808</v>
      </c>
      <c r="T235" s="54">
        <f>IFERROR((MYRANKS_H[[#This Row],[H]]+MYRANKS_H[[#This Row],[BB]]+MYRANKS_H[[#This Row],[HBP]])/(MYRANKS_H[[#This Row],[AB]]+MYRANKS_H[[#This Row],[BB]]+MYRANKS_H[[#This Row],[HBP]]),0)</f>
        <v>0.32121212121212123</v>
      </c>
      <c r="U235" s="54">
        <f>IFERROR((MYRANKS_H[[#This Row],[H]]+MYRANKS_H[[#This Row],[2B]]+2*MYRANKS_H[[#This Row],[3B]]+3*MYRANKS_H[[#This Row],[HR]])/MYRANKS_H[[#This Row],[AB]],0)</f>
        <v>0.36507936507936506</v>
      </c>
      <c r="V2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  <c r="W235" s="69">
        <f>VLOOKUP(MYRANKS_H[[#This Row],[POS]],REPLACEMENT_LEVEL[],2,FALSE)</f>
        <v>496</v>
      </c>
      <c r="X235" s="69">
        <f>MYRANKS_H[[#This Row],[PROJ PTS]]-MYRANKS_H[[#This Row],[REPL LEVEL]]</f>
        <v>-88</v>
      </c>
    </row>
    <row r="236" spans="1:24" ht="15" customHeight="1" x14ac:dyDescent="0.25">
      <c r="A236" s="44" t="s">
        <v>17227</v>
      </c>
      <c r="B236" s="46" t="str">
        <f>VLOOKUP(MYRANKS_H[[#This Row],[PLAYERID]],PLAYERIDMAP[],COLUMN(PLAYERIDMAP[LASTNAME]),FALSE)</f>
        <v>Jaso</v>
      </c>
      <c r="C236" s="51" t="str">
        <f>VLOOKUP(MYRANKS_H[[#This Row],[PLAYERID]],PLAYERIDMAP[],COLUMN(PLAYERIDMAP[FIRSTNAME]),FALSE)</f>
        <v>John</v>
      </c>
      <c r="D236" s="51" t="str">
        <f>VLOOKUP(MYRANKS_H[[#This Row],[PLAYERID]],PLAYERIDMAP[],COLUMN(PLAYERIDMAP[TEAM]),FALSE)</f>
        <v>OAK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5887</v>
      </c>
      <c r="G236" s="52">
        <f>IFERROR(VLOOKUP(MYRANKS_H[[#This Row],[IDFANGRAPHS]],STEAMER_H[],COLUMN(STEAMER_H[PA]),FALSE),0)</f>
        <v>209</v>
      </c>
      <c r="H236" s="52">
        <f>IFERROR(VLOOKUP(MYRANKS_H[[#This Row],[IDFANGRAPHS]],STEAMER_H[],COLUMN(STEAMER_H[AB]),FALSE),0)</f>
        <v>181</v>
      </c>
      <c r="I236" s="52">
        <f>IFERROR(VLOOKUP(MYRANKS_H[[#This Row],[IDFANGRAPHS]],STEAMER_H[],COLUMN(STEAMER_H[H]),FALSE),0)</f>
        <v>45</v>
      </c>
      <c r="J236" s="52">
        <f>IFERROR(VLOOKUP(MYRANKS_H[[#This Row],[IDFANGRAPHS]],STEAMER_H[],COLUMN(STEAMER_H[2B]),FALSE),0)</f>
        <v>10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4</v>
      </c>
      <c r="M236" s="52">
        <f>IFERROR(VLOOKUP(MYRANKS_H[[#This Row],[IDFANGRAPHS]],STEAMER_H[],COLUMN(STEAMER_H[R]),FALSE),0)</f>
        <v>24</v>
      </c>
      <c r="N236" s="52">
        <f>IFERROR(VLOOKUP(MYRANKS_H[[#This Row],[IDFANGRAPHS]],STEAMER_H[],COLUMN(STEAMER_H[RBI]),FALSE),0)</f>
        <v>20</v>
      </c>
      <c r="O236" s="52">
        <f>IFERROR(VLOOKUP(MYRANKS_H[[#This Row],[IDFANGRAPHS]],STEAMER_H[],COLUMN(STEAMER_H[BB]),FALSE),0)</f>
        <v>23</v>
      </c>
      <c r="P236" s="52">
        <f>IFERROR(VLOOKUP(MYRANKS_H[[#This Row],[IDFANGRAPHS]],STEAMER_H[],COLUMN(STEAMER_H[HBP]),FALSE),0)</f>
        <v>3</v>
      </c>
      <c r="Q236" s="52">
        <f>IFERROR(VLOOKUP(MYRANKS_H[[#This Row],[IDFANGRAPHS]],STEAMER_H[],COLUMN(STEAMER_H[SO]),FALSE),0)</f>
        <v>36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0.24861878453038674</v>
      </c>
      <c r="T236" s="54">
        <f>IFERROR((MYRANKS_H[[#This Row],[H]]+MYRANKS_H[[#This Row],[BB]]+MYRANKS_H[[#This Row],[HBP]])/(MYRANKS_H[[#This Row],[AB]]+MYRANKS_H[[#This Row],[BB]]+MYRANKS_H[[#This Row],[HBP]]),0)</f>
        <v>0.34299516908212563</v>
      </c>
      <c r="U236" s="54">
        <f>IFERROR((MYRANKS_H[[#This Row],[H]]+MYRANKS_H[[#This Row],[2B]]+2*MYRANKS_H[[#This Row],[3B]]+3*MYRANKS_H[[#This Row],[HR]])/MYRANKS_H[[#This Row],[AB]],0)</f>
        <v>0.38121546961325969</v>
      </c>
      <c r="V2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236" s="69">
        <f>VLOOKUP(MYRANKS_H[[#This Row],[POS]],REPLACEMENT_LEVEL[],2,FALSE)</f>
        <v>284</v>
      </c>
      <c r="X236" s="69">
        <f>MYRANKS_H[[#This Row],[PROJ PTS]]-MYRANKS_H[[#This Row],[REPL LEVEL]]</f>
        <v>-94</v>
      </c>
    </row>
    <row r="237" spans="1:24" x14ac:dyDescent="0.25">
      <c r="A237" s="44" t="s">
        <v>15864</v>
      </c>
      <c r="B237" s="46" t="str">
        <f>VLOOKUP(MYRANKS_H[[#This Row],[PLAYERID]],PLAYERIDMAP[],COLUMN(PLAYERIDMAP[LASTNAME]),FALSE)</f>
        <v>Davis</v>
      </c>
      <c r="C237" s="51" t="str">
        <f>VLOOKUP(MYRANKS_H[[#This Row],[PLAYERID]],PLAYERIDMAP[],COLUMN(PLAYERIDMAP[FIRSTNAME]),FALSE)</f>
        <v>Rajai</v>
      </c>
      <c r="D237" s="51" t="str">
        <f>VLOOKUP(MYRANKS_H[[#This Row],[PLAYERID]],PLAYERIDMAP[],COLUMN(PLAYERIDMAP[TEAM]),FALSE)</f>
        <v>DET</v>
      </c>
      <c r="E237" s="51" t="str">
        <f>VLOOKUP(MYRANKS_H[[#This Row],[PLAYERID]],PLAYERIDMAP[],COLUMN(PLAYERIDMAP[POS]),FALSE)</f>
        <v>OF</v>
      </c>
      <c r="F237" s="51">
        <f>VLOOKUP(MYRANKS_H[[#This Row],[PLAYERID]],PLAYERIDMAP[],COLUMN(PLAYERIDMAP[IDFANGRAPHS]),FALSE)</f>
        <v>3708</v>
      </c>
      <c r="G237" s="52">
        <f>IFERROR(VLOOKUP(MYRANKS_H[[#This Row],[IDFANGRAPHS]],STEAMER_H[],COLUMN(STEAMER_H[PA]),FALSE),0)</f>
        <v>408</v>
      </c>
      <c r="H237" s="52">
        <f>IFERROR(VLOOKUP(MYRANKS_H[[#This Row],[IDFANGRAPHS]],STEAMER_H[],COLUMN(STEAMER_H[AB]),FALSE),0)</f>
        <v>377</v>
      </c>
      <c r="I237" s="52">
        <f>IFERROR(VLOOKUP(MYRANKS_H[[#This Row],[IDFANGRAPHS]],STEAMER_H[],COLUMN(STEAMER_H[H]),FALSE),0)</f>
        <v>100</v>
      </c>
      <c r="J237" s="52">
        <f>IFERROR(VLOOKUP(MYRANKS_H[[#This Row],[IDFANGRAPHS]],STEAMER_H[],COLUMN(STEAMER_H[2B]),FALSE),0)</f>
        <v>21</v>
      </c>
      <c r="K237" s="52">
        <f>IFERROR(VLOOKUP(MYRANKS_H[[#This Row],[IDFANGRAPHS]],STEAMER_H[],COLUMN(STEAMER_H[3B]),FALSE),0)</f>
        <v>2</v>
      </c>
      <c r="L237" s="52">
        <f>IFERROR(VLOOKUP(MYRANKS_H[[#This Row],[IDFANGRAPHS]],STEAMER_H[],COLUMN(STEAMER_H[HR]),FALSE),0)</f>
        <v>6</v>
      </c>
      <c r="M237" s="52">
        <f>IFERROR(VLOOKUP(MYRANKS_H[[#This Row],[IDFANGRAPHS]],STEAMER_H[],COLUMN(STEAMER_H[R]),FALSE),0)</f>
        <v>49</v>
      </c>
      <c r="N237" s="52">
        <f>IFERROR(VLOOKUP(MYRANKS_H[[#This Row],[IDFANGRAPHS]],STEAMER_H[],COLUMN(STEAMER_H[RBI]),FALSE),0)</f>
        <v>39</v>
      </c>
      <c r="O237" s="52">
        <f>IFERROR(VLOOKUP(MYRANKS_H[[#This Row],[IDFANGRAPHS]],STEAMER_H[],COLUMN(STEAMER_H[BB]),FALSE),0)</f>
        <v>21</v>
      </c>
      <c r="P237" s="52">
        <f>IFERROR(VLOOKUP(MYRANKS_H[[#This Row],[IDFANGRAPHS]],STEAMER_H[],COLUMN(STEAMER_H[HBP]),FALSE),0)</f>
        <v>4</v>
      </c>
      <c r="Q237" s="52">
        <f>IFERROR(VLOOKUP(MYRANKS_H[[#This Row],[IDFANGRAPHS]],STEAMER_H[],COLUMN(STEAMER_H[SO]),FALSE),0)</f>
        <v>69</v>
      </c>
      <c r="R237" s="52">
        <f>IFERROR(VLOOKUP(MYRANKS_H[[#This Row],[IDFANGRAPHS]],STEAMER_H[],COLUMN(STEAMER_H[SB]),FALSE),0)</f>
        <v>29</v>
      </c>
      <c r="S237" s="54">
        <f>IFERROR(MYRANKS_H[[#This Row],[H]]/MYRANKS_H[[#This Row],[AB]],0)</f>
        <v>0.26525198938992045</v>
      </c>
      <c r="T237" s="54">
        <f>IFERROR((MYRANKS_H[[#This Row],[H]]+MYRANKS_H[[#This Row],[BB]]+MYRANKS_H[[#This Row],[HBP]])/(MYRANKS_H[[#This Row],[AB]]+MYRANKS_H[[#This Row],[BB]]+MYRANKS_H[[#This Row],[HBP]]),0)</f>
        <v>0.31094527363184077</v>
      </c>
      <c r="U237" s="54">
        <f>IFERROR((MYRANKS_H[[#This Row],[H]]+MYRANKS_H[[#This Row],[2B]]+2*MYRANKS_H[[#This Row],[3B]]+3*MYRANKS_H[[#This Row],[HR]])/MYRANKS_H[[#This Row],[AB]],0)</f>
        <v>0.37931034482758619</v>
      </c>
      <c r="V2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7" s="69">
        <f>VLOOKUP(MYRANKS_H[[#This Row],[POS]],REPLACEMENT_LEVEL[],2,FALSE)</f>
        <v>496</v>
      </c>
      <c r="X237" s="69">
        <f>MYRANKS_H[[#This Row],[PROJ PTS]]-MYRANKS_H[[#This Row],[REPL LEVEL]]</f>
        <v>-96</v>
      </c>
    </row>
    <row r="238" spans="1:24" ht="15" customHeight="1" x14ac:dyDescent="0.25">
      <c r="A238" s="44" t="s">
        <v>16425</v>
      </c>
      <c r="B238" s="46" t="str">
        <f>VLOOKUP(MYRANKS_H[[#This Row],[PLAYERID]],PLAYERIDMAP[],COLUMN(PLAYERIDMAP[LASTNAME]),FALSE)</f>
        <v>Fuld</v>
      </c>
      <c r="C238" s="51" t="str">
        <f>VLOOKUP(MYRANKS_H[[#This Row],[PLAYERID]],PLAYERIDMAP[],COLUMN(PLAYERIDMAP[FIRSTNAME]),FALSE)</f>
        <v>Sam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8254</v>
      </c>
      <c r="G238" s="52">
        <f>IFERROR(VLOOKUP(MYRANKS_H[[#This Row],[IDFANGRAPHS]],STEAMER_H[],COLUMN(STEAMER_H[PA]),FALSE),0)</f>
        <v>511</v>
      </c>
      <c r="H238" s="52">
        <f>IFERROR(VLOOKUP(MYRANKS_H[[#This Row],[IDFANGRAPHS]],STEAMER_H[],COLUMN(STEAMER_H[AB]),FALSE),0)</f>
        <v>453</v>
      </c>
      <c r="I238" s="52">
        <f>IFERROR(VLOOKUP(MYRANKS_H[[#This Row],[IDFANGRAPHS]],STEAMER_H[],COLUMN(STEAMER_H[H]),FALSE),0)</f>
        <v>105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5</v>
      </c>
      <c r="L238" s="52">
        <f>IFERROR(VLOOKUP(MYRANKS_H[[#This Row],[IDFANGRAPHS]],STEAMER_H[],COLUMN(STEAMER_H[HR]),FALSE),0)</f>
        <v>5</v>
      </c>
      <c r="M238" s="52">
        <f>IFERROR(VLOOKUP(MYRANKS_H[[#This Row],[IDFANGRAPHS]],STEAMER_H[],COLUMN(STEAMER_H[R]),FALSE),0)</f>
        <v>53</v>
      </c>
      <c r="N238" s="52">
        <f>IFERROR(VLOOKUP(MYRANKS_H[[#This Row],[IDFANGRAPHS]],STEAMER_H[],COLUMN(STEAMER_H[RBI]),FALSE),0)</f>
        <v>42</v>
      </c>
      <c r="O238" s="52">
        <f>IFERROR(VLOOKUP(MYRANKS_H[[#This Row],[IDFANGRAPHS]],STEAMER_H[],COLUMN(STEAMER_H[BB]),FALSE),0)</f>
        <v>49</v>
      </c>
      <c r="P238" s="52">
        <f>IFERROR(VLOOKUP(MYRANKS_H[[#This Row],[IDFANGRAPHS]],STEAMER_H[],COLUMN(STEAMER_H[HBP]),FALSE),0)</f>
        <v>3</v>
      </c>
      <c r="Q238" s="52">
        <f>IFERROR(VLOOKUP(MYRANKS_H[[#This Row],[IDFANGRAPHS]],STEAMER_H[],COLUMN(STEAMER_H[SO]),FALSE),0)</f>
        <v>81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0.23178807947019867</v>
      </c>
      <c r="T238" s="54">
        <f>IFERROR((MYRANKS_H[[#This Row],[H]]+MYRANKS_H[[#This Row],[BB]]+MYRANKS_H[[#This Row],[HBP]])/(MYRANKS_H[[#This Row],[AB]]+MYRANKS_H[[#This Row],[BB]]+MYRANKS_H[[#This Row],[HBP]]),0)</f>
        <v>0.31089108910891089</v>
      </c>
      <c r="U238" s="54">
        <f>IFERROR((MYRANKS_H[[#This Row],[H]]+MYRANKS_H[[#This Row],[2B]]+2*MYRANKS_H[[#This Row],[3B]]+3*MYRANKS_H[[#This Row],[HR]])/MYRANKS_H[[#This Row],[AB]],0)</f>
        <v>0.32891832229580575</v>
      </c>
      <c r="V2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8" s="69">
        <f>VLOOKUP(MYRANKS_H[[#This Row],[POS]],REPLACEMENT_LEVEL[],2,FALSE)</f>
        <v>496</v>
      </c>
      <c r="X238" s="69">
        <f>MYRANKS_H[[#This Row],[PROJ PTS]]-MYRANKS_H[[#This Row],[REPL LEVEL]]</f>
        <v>-96</v>
      </c>
    </row>
    <row r="239" spans="1:24" ht="15" customHeight="1" x14ac:dyDescent="0.25">
      <c r="A239" s="44" t="s">
        <v>17150</v>
      </c>
      <c r="B239" s="46" t="str">
        <f>VLOOKUP(MYRANKS_H[[#This Row],[PLAYERID]],PLAYERIDMAP[],COLUMN(PLAYERIDMAP[LASTNAME]),FALSE)</f>
        <v>Iglesias</v>
      </c>
      <c r="C239" s="51" t="str">
        <f>VLOOKUP(MYRANKS_H[[#This Row],[PLAYERID]],PLAYERIDMAP[],COLUMN(PLAYERIDMAP[FIRSTNAME]),FALSE)</f>
        <v>Jose</v>
      </c>
      <c r="D239" s="51" t="str">
        <f>VLOOKUP(MYRANKS_H[[#This Row],[PLAYERID]],PLAYERIDMAP[],COLUMN(PLAYERIDMAP[TEAM]),FALSE)</f>
        <v>DET</v>
      </c>
      <c r="E239" s="51" t="str">
        <f>VLOOKUP(MYRANKS_H[[#This Row],[PLAYERID]],PLAYERIDMAP[],COLUMN(PLAYERIDMAP[POS]),FALSE)</f>
        <v>SS</v>
      </c>
      <c r="F239" s="51">
        <f>VLOOKUP(MYRANKS_H[[#This Row],[PLAYERID]],PLAYERIDMAP[],COLUMN(PLAYERIDMAP[IDFANGRAPHS]),FALSE)</f>
        <v>10231</v>
      </c>
      <c r="G239" s="52">
        <f>IFERROR(VLOOKUP(MYRANKS_H[[#This Row],[IDFANGRAPHS]],STEAMER_H[],COLUMN(STEAMER_H[PA]),FALSE),0)</f>
        <v>505</v>
      </c>
      <c r="H239" s="52">
        <f>IFERROR(VLOOKUP(MYRANKS_H[[#This Row],[IDFANGRAPHS]],STEAMER_H[],COLUMN(STEAMER_H[AB]),FALSE),0)</f>
        <v>464</v>
      </c>
      <c r="I239" s="52">
        <f>IFERROR(VLOOKUP(MYRANKS_H[[#This Row],[IDFANGRAPHS]],STEAMER_H[],COLUMN(STEAMER_H[H]),FALSE),0)</f>
        <v>123</v>
      </c>
      <c r="J239" s="52">
        <f>IFERROR(VLOOKUP(MYRANKS_H[[#This Row],[IDFANGRAPHS]],STEAMER_H[],COLUMN(STEAMER_H[2B]),FALSE),0)</f>
        <v>19</v>
      </c>
      <c r="K239" s="52">
        <f>IFERROR(VLOOKUP(MYRANKS_H[[#This Row],[IDFANGRAPHS]],STEAMER_H[],COLUMN(STEAMER_H[3B]),FALSE),0)</f>
        <v>2</v>
      </c>
      <c r="L239" s="52">
        <f>IFERROR(VLOOKUP(MYRANKS_H[[#This Row],[IDFANGRAPHS]],STEAMER_H[],COLUMN(STEAMER_H[HR]),FALSE),0)</f>
        <v>5</v>
      </c>
      <c r="M239" s="52">
        <f>IFERROR(VLOOKUP(MYRANKS_H[[#This Row],[IDFANGRAPHS]],STEAMER_H[],COLUMN(STEAMER_H[R]),FALSE),0)</f>
        <v>52</v>
      </c>
      <c r="N239" s="52">
        <f>IFERROR(VLOOKUP(MYRANKS_H[[#This Row],[IDFANGRAPHS]],STEAMER_H[],COLUMN(STEAMER_H[RBI]),FALSE),0)</f>
        <v>46</v>
      </c>
      <c r="O239" s="52">
        <f>IFERROR(VLOOKUP(MYRANKS_H[[#This Row],[IDFANGRAPHS]],STEAMER_H[],COLUMN(STEAMER_H[BB]),FALSE),0)</f>
        <v>26</v>
      </c>
      <c r="P239" s="52">
        <f>IFERROR(VLOOKUP(MYRANKS_H[[#This Row],[IDFANGRAPHS]],STEAMER_H[],COLUMN(STEAMER_H[HBP]),FALSE),0)</f>
        <v>7</v>
      </c>
      <c r="Q239" s="52">
        <f>IFERROR(VLOOKUP(MYRANKS_H[[#This Row],[IDFANGRAPHS]],STEAMER_H[],COLUMN(STEAMER_H[SO]),FALSE),0)</f>
        <v>66</v>
      </c>
      <c r="R239" s="52">
        <f>IFERROR(VLOOKUP(MYRANKS_H[[#This Row],[IDFANGRAPHS]],STEAMER_H[],COLUMN(STEAMER_H[SB]),FALSE),0)</f>
        <v>12</v>
      </c>
      <c r="S239" s="54">
        <f>IFERROR(MYRANKS_H[[#This Row],[H]]/MYRANKS_H[[#This Row],[AB]],0)</f>
        <v>0.26508620689655171</v>
      </c>
      <c r="T239" s="54">
        <f>IFERROR((MYRANKS_H[[#This Row],[H]]+MYRANKS_H[[#This Row],[BB]]+MYRANKS_H[[#This Row],[HBP]])/(MYRANKS_H[[#This Row],[AB]]+MYRANKS_H[[#This Row],[BB]]+MYRANKS_H[[#This Row],[HBP]]),0)</f>
        <v>0.31388329979879276</v>
      </c>
      <c r="U239" s="54">
        <f>IFERROR((MYRANKS_H[[#This Row],[H]]+MYRANKS_H[[#This Row],[2B]]+2*MYRANKS_H[[#This Row],[3B]]+3*MYRANKS_H[[#This Row],[HR]])/MYRANKS_H[[#This Row],[AB]],0)</f>
        <v>0.34698275862068967</v>
      </c>
      <c r="V2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  <c r="W239" s="69">
        <f>VLOOKUP(MYRANKS_H[[#This Row],[POS]],REPLACEMENT_LEVEL[],2,FALSE)</f>
        <v>480</v>
      </c>
      <c r="X239" s="69">
        <f>MYRANKS_H[[#This Row],[PROJ PTS]]-MYRANKS_H[[#This Row],[REPL LEVEL]]</f>
        <v>-103</v>
      </c>
    </row>
    <row r="240" spans="1:24" ht="15" customHeight="1" x14ac:dyDescent="0.25">
      <c r="A240" s="44" t="s">
        <v>15210</v>
      </c>
      <c r="B240" s="46" t="str">
        <f>VLOOKUP(MYRANKS_H[[#This Row],[PLAYERID]],PLAYERIDMAP[],COLUMN(PLAYERIDMAP[LASTNAME]),FALSE)</f>
        <v>Brown</v>
      </c>
      <c r="C240" s="51" t="str">
        <f>VLOOKUP(MYRANKS_H[[#This Row],[PLAYERID]],PLAYERIDMAP[],COLUMN(PLAYERIDMAP[FIRSTNAME]),FALSE)</f>
        <v>Domonic</v>
      </c>
      <c r="D240" s="51" t="str">
        <f>VLOOKUP(MYRANKS_H[[#This Row],[PLAYERID]],PLAYERIDMAP[],COLUMN(PLAYERIDMAP[TEAM]),FALSE)</f>
        <v>PHI</v>
      </c>
      <c r="E240" s="51" t="str">
        <f>VLOOKUP(MYRANKS_H[[#This Row],[PLAYERID]],PLAYERIDMAP[],COLUMN(PLAYERIDMAP[POS]),FALSE)</f>
        <v>OF</v>
      </c>
      <c r="F240" s="51">
        <f>VLOOKUP(MYRANKS_H[[#This Row],[PLAYERID]],PLAYERIDMAP[],COLUMN(PLAYERIDMAP[IDFANGRAPHS]),FALSE)</f>
        <v>3154</v>
      </c>
      <c r="G240" s="52">
        <f>IFERROR(VLOOKUP(MYRANKS_H[[#This Row],[IDFANGRAPHS]],STEAMER_H[],COLUMN(STEAMER_H[PA]),FALSE),0)</f>
        <v>401</v>
      </c>
      <c r="H240" s="52">
        <f>IFERROR(VLOOKUP(MYRANKS_H[[#This Row],[IDFANGRAPHS]],STEAMER_H[],COLUMN(STEAMER_H[AB]),FALSE),0)</f>
        <v>363</v>
      </c>
      <c r="I240" s="52">
        <f>IFERROR(VLOOKUP(MYRANKS_H[[#This Row],[IDFANGRAPHS]],STEAMER_H[],COLUMN(STEAMER_H[H]),FALSE),0)</f>
        <v>93</v>
      </c>
      <c r="J240" s="52">
        <f>IFERROR(VLOOKUP(MYRANKS_H[[#This Row],[IDFANGRAPHS]],STEAMER_H[],COLUMN(STEAMER_H[2B]),FALSE),0)</f>
        <v>18</v>
      </c>
      <c r="K240" s="52">
        <f>IFERROR(VLOOKUP(MYRANKS_H[[#This Row],[IDFANGRAPHS]],STEAMER_H[],COLUMN(STEAMER_H[3B]),FALSE),0)</f>
        <v>2</v>
      </c>
      <c r="L240" s="52">
        <f>IFERROR(VLOOKUP(MYRANKS_H[[#This Row],[IDFANGRAPHS]],STEAMER_H[],COLUMN(STEAMER_H[HR]),FALSE),0)</f>
        <v>13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46</v>
      </c>
      <c r="O240" s="52">
        <f>IFERROR(VLOOKUP(MYRANKS_H[[#This Row],[IDFANGRAPHS]],STEAMER_H[],COLUMN(STEAMER_H[BB]),FALSE),0)</f>
        <v>31</v>
      </c>
      <c r="P240" s="52">
        <f>IFERROR(VLOOKUP(MYRANKS_H[[#This Row],[IDFANGRAPHS]],STEAMER_H[],COLUMN(STEAMER_H[HBP]),FALSE),0)</f>
        <v>2</v>
      </c>
      <c r="Q240" s="52">
        <f>IFERROR(VLOOKUP(MYRANKS_H[[#This Row],[IDFANGRAPHS]],STEAMER_H[],COLUMN(STEAMER_H[SO]),FALSE),0)</f>
        <v>70</v>
      </c>
      <c r="R240" s="52">
        <f>IFERROR(VLOOKUP(MYRANKS_H[[#This Row],[IDFANGRAPHS]],STEAMER_H[],COLUMN(STEAMER_H[SB]),FALSE),0)</f>
        <v>5</v>
      </c>
      <c r="S240" s="54">
        <f>IFERROR(MYRANKS_H[[#This Row],[H]]/MYRANKS_H[[#This Row],[AB]],0)</f>
        <v>0.256198347107438</v>
      </c>
      <c r="T240" s="54">
        <f>IFERROR((MYRANKS_H[[#This Row],[H]]+MYRANKS_H[[#This Row],[BB]]+MYRANKS_H[[#This Row],[HBP]])/(MYRANKS_H[[#This Row],[AB]]+MYRANKS_H[[#This Row],[BB]]+MYRANKS_H[[#This Row],[HBP]]),0)</f>
        <v>0.31818181818181818</v>
      </c>
      <c r="U240" s="54">
        <f>IFERROR((MYRANKS_H[[#This Row],[H]]+MYRANKS_H[[#This Row],[2B]]+2*MYRANKS_H[[#This Row],[3B]]+3*MYRANKS_H[[#This Row],[HR]])/MYRANKS_H[[#This Row],[AB]],0)</f>
        <v>0.42424242424242425</v>
      </c>
      <c r="V2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  <c r="W240" s="69">
        <f>VLOOKUP(MYRANKS_H[[#This Row],[POS]],REPLACEMENT_LEVEL[],2,FALSE)</f>
        <v>496</v>
      </c>
      <c r="X240" s="69">
        <f>MYRANKS_H[[#This Row],[PROJ PTS]]-MYRANKS_H[[#This Row],[REPL LEVEL]]</f>
        <v>-105</v>
      </c>
    </row>
    <row r="241" spans="1:24" ht="15" customHeight="1" x14ac:dyDescent="0.25">
      <c r="A241" s="44" t="s">
        <v>19476</v>
      </c>
      <c r="B241" s="46" t="str">
        <f>VLOOKUP(MYRANKS_H[[#This Row],[PLAYERID]],PLAYERIDMAP[],COLUMN(PLAYERIDMAP[LASTNAME]),FALSE)</f>
        <v>Schoop</v>
      </c>
      <c r="C241" s="51" t="str">
        <f>VLOOKUP(MYRANKS_H[[#This Row],[PLAYERID]],PLAYERIDMAP[],COLUMN(PLAYERIDMAP[FIRSTNAME]),FALSE)</f>
        <v>Jonathan</v>
      </c>
      <c r="D241" s="51" t="str">
        <f>VLOOKUP(MYRANKS_H[[#This Row],[PLAYERID]],PLAYERIDMAP[],COLUMN(PLAYERIDMAP[TEAM]),FALSE)</f>
        <v>BAL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11265</v>
      </c>
      <c r="G241" s="52">
        <f>IFERROR(VLOOKUP(MYRANKS_H[[#This Row],[IDFANGRAPHS]],STEAMER_H[],COLUMN(STEAMER_H[PA]),FALSE),0)</f>
        <v>505</v>
      </c>
      <c r="H241" s="52">
        <f>IFERROR(VLOOKUP(MYRANKS_H[[#This Row],[IDFANGRAPHS]],STEAMER_H[],COLUMN(STEAMER_H[AB]),FALSE),0)</f>
        <v>466</v>
      </c>
      <c r="I241" s="52">
        <f>IFERROR(VLOOKUP(MYRANKS_H[[#This Row],[IDFANGRAPHS]],STEAMER_H[],COLUMN(STEAMER_H[H]),FALSE),0)</f>
        <v>108</v>
      </c>
      <c r="J241" s="52">
        <f>IFERROR(VLOOKUP(MYRANKS_H[[#This Row],[IDFANGRAPHS]],STEAMER_H[],COLUMN(STEAMER_H[2B]),FALSE),0)</f>
        <v>19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15</v>
      </c>
      <c r="M241" s="52">
        <f>IFERROR(VLOOKUP(MYRANKS_H[[#This Row],[IDFANGRAPHS]],STEAMER_H[],COLUMN(STEAMER_H[R]),FALSE),0)</f>
        <v>52</v>
      </c>
      <c r="N241" s="52">
        <f>IFERROR(VLOOKUP(MYRANKS_H[[#This Row],[IDFANGRAPHS]],STEAMER_H[],COLUMN(STEAMER_H[RBI]),FALSE),0)</f>
        <v>53</v>
      </c>
      <c r="O241" s="52">
        <f>IFERROR(VLOOKUP(MYRANKS_H[[#This Row],[IDFANGRAPHS]],STEAMER_H[],COLUMN(STEAMER_H[BB]),FALSE),0)</f>
        <v>25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105</v>
      </c>
      <c r="R241" s="52">
        <f>IFERROR(VLOOKUP(MYRANKS_H[[#This Row],[IDFANGRAPHS]],STEAMER_H[],COLUMN(STEAMER_H[SB]),FALSE),0)</f>
        <v>5</v>
      </c>
      <c r="S241" s="54">
        <f>IFERROR(MYRANKS_H[[#This Row],[H]]/MYRANKS_H[[#This Row],[AB]],0)</f>
        <v>0.23175965665236051</v>
      </c>
      <c r="T241" s="54">
        <f>IFERROR((MYRANKS_H[[#This Row],[H]]+MYRANKS_H[[#This Row],[BB]]+MYRANKS_H[[#This Row],[HBP]])/(MYRANKS_H[[#This Row],[AB]]+MYRANKS_H[[#This Row],[BB]]+MYRANKS_H[[#This Row],[HBP]]),0)</f>
        <v>0.28112449799196787</v>
      </c>
      <c r="U241" s="54">
        <f>IFERROR((MYRANKS_H[[#This Row],[H]]+MYRANKS_H[[#This Row],[2B]]+2*MYRANKS_H[[#This Row],[3B]]+3*MYRANKS_H[[#This Row],[HR]])/MYRANKS_H[[#This Row],[AB]],0)</f>
        <v>0.37339055793991416</v>
      </c>
      <c r="V2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241" s="69">
        <f>VLOOKUP(MYRANKS_H[[#This Row],[POS]],REPLACEMENT_LEVEL[],2,FALSE)</f>
        <v>473</v>
      </c>
      <c r="X241" s="69">
        <f>MYRANKS_H[[#This Row],[PROJ PTS]]-MYRANKS_H[[#This Row],[REPL LEVEL]]</f>
        <v>-112</v>
      </c>
    </row>
    <row r="242" spans="1:24" ht="15" customHeight="1" x14ac:dyDescent="0.25">
      <c r="A242" s="48" t="s">
        <v>19803</v>
      </c>
      <c r="B242" s="46" t="str">
        <f>VLOOKUP(MYRANKS_H[[#This Row],[PLAYERID]],PLAYERIDMAP[],COLUMN(PLAYERIDMAP[LASTNAME]),FALSE)</f>
        <v>Taylor</v>
      </c>
      <c r="C242" s="51" t="str">
        <f>VLOOKUP(MYRANKS_H[[#This Row],[PLAYERID]],PLAYERIDMAP[],COLUMN(PLAYERIDMAP[FIRSTNAME]),FALSE)</f>
        <v>Chris</v>
      </c>
      <c r="D242" s="51" t="str">
        <f>VLOOKUP(MYRANKS_H[[#This Row],[PLAYERID]],PLAYERIDMAP[],COLUMN(PLAYERIDMAP[TEAM]),FALSE)</f>
        <v>SEA</v>
      </c>
      <c r="E242" s="51" t="str">
        <f>VLOOKUP(MYRANKS_H[[#This Row],[PLAYERID]],PLAYERIDMAP[],COLUMN(PLAYERIDMAP[POS]),FALSE)</f>
        <v>SS</v>
      </c>
      <c r="F242" s="51">
        <f>VLOOKUP(MYRANKS_H[[#This Row],[PLAYERID]],PLAYERIDMAP[],COLUMN(PLAYERIDMAP[IDFANGRAPHS]),FALSE)</f>
        <v>13757</v>
      </c>
      <c r="G242" s="52">
        <f>IFERROR(VLOOKUP(MYRANKS_H[[#This Row],[IDFANGRAPHS]],STEAMER_H[],COLUMN(STEAMER_H[PA]),FALSE),0)</f>
        <v>418</v>
      </c>
      <c r="H242" s="52">
        <f>IFERROR(VLOOKUP(MYRANKS_H[[#This Row],[IDFANGRAPHS]],STEAMER_H[],COLUMN(STEAMER_H[AB]),FALSE),0)</f>
        <v>376</v>
      </c>
      <c r="I242" s="52">
        <f>IFERROR(VLOOKUP(MYRANKS_H[[#This Row],[IDFANGRAPHS]],STEAMER_H[],COLUMN(STEAMER_H[H]),FALSE),0)</f>
        <v>98</v>
      </c>
      <c r="J242" s="52">
        <f>IFERROR(VLOOKUP(MYRANKS_H[[#This Row],[IDFANGRAPHS]],STEAMER_H[],COLUMN(STEAMER_H[2B]),FALSE),0)</f>
        <v>19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4</v>
      </c>
      <c r="M242" s="52">
        <f>IFERROR(VLOOKUP(MYRANKS_H[[#This Row],[IDFANGRAPHS]],STEAMER_H[],COLUMN(STEAMER_H[R]),FALSE),0)</f>
        <v>43</v>
      </c>
      <c r="N242" s="52">
        <f>IFERROR(VLOOKUP(MYRANKS_H[[#This Row],[IDFANGRAPHS]],STEAMER_H[],COLUMN(STEAMER_H[RBI]),FALSE),0)</f>
        <v>36</v>
      </c>
      <c r="O242" s="52">
        <f>IFERROR(VLOOKUP(MYRANKS_H[[#This Row],[IDFANGRAPHS]],STEAMER_H[],COLUMN(STEAMER_H[BB]),FALSE),0)</f>
        <v>33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82</v>
      </c>
      <c r="R242" s="52">
        <f>IFERROR(VLOOKUP(MYRANKS_H[[#This Row],[IDFANGRAPHS]],STEAMER_H[],COLUMN(STEAMER_H[SB]),FALSE),0)</f>
        <v>15</v>
      </c>
      <c r="S242" s="54">
        <f>IFERROR(MYRANKS_H[[#This Row],[H]]/MYRANKS_H[[#This Row],[AB]],0)</f>
        <v>0.26063829787234044</v>
      </c>
      <c r="T242" s="54">
        <f>IFERROR((MYRANKS_H[[#This Row],[H]]+MYRANKS_H[[#This Row],[BB]]+MYRANKS_H[[#This Row],[HBP]])/(MYRANKS_H[[#This Row],[AB]]+MYRANKS_H[[#This Row],[BB]]+MYRANKS_H[[#This Row],[HBP]]),0)</f>
        <v>0.32524271844660196</v>
      </c>
      <c r="U242" s="54">
        <f>IFERROR((MYRANKS_H[[#This Row],[H]]+MYRANKS_H[[#This Row],[2B]]+2*MYRANKS_H[[#This Row],[3B]]+3*MYRANKS_H[[#This Row],[HR]])/MYRANKS_H[[#This Row],[AB]],0)</f>
        <v>0.35904255319148937</v>
      </c>
      <c r="V2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42" s="69">
        <f>VLOOKUP(MYRANKS_H[[#This Row],[POS]],REPLACEMENT_LEVEL[],2,FALSE)</f>
        <v>480</v>
      </c>
      <c r="X242" s="69">
        <f>MYRANKS_H[[#This Row],[PROJ PTS]]-MYRANKS_H[[#This Row],[REPL LEVEL]]</f>
        <v>-114</v>
      </c>
    </row>
    <row r="243" spans="1:24" ht="15" customHeight="1" x14ac:dyDescent="0.25">
      <c r="A243" s="44" t="s">
        <v>15740</v>
      </c>
      <c r="B243" s="46" t="str">
        <f>VLOOKUP(MYRANKS_H[[#This Row],[PLAYERID]],PLAYERIDMAP[],COLUMN(PLAYERIDMAP[LASTNAME]),FALSE)</f>
        <v>Cozart</v>
      </c>
      <c r="C243" s="51" t="str">
        <f>VLOOKUP(MYRANKS_H[[#This Row],[PLAYERID]],PLAYERIDMAP[],COLUMN(PLAYERIDMAP[FIRSTNAME]),FALSE)</f>
        <v>Zack</v>
      </c>
      <c r="D243" s="51" t="str">
        <f>VLOOKUP(MYRANKS_H[[#This Row],[PLAYERID]],PLAYERIDMAP[],COLUMN(PLAYERIDMAP[TEAM]),FALSE)</f>
        <v>CIN</v>
      </c>
      <c r="E243" s="51" t="str">
        <f>VLOOKUP(MYRANKS_H[[#This Row],[PLAYERID]],PLAYERIDMAP[],COLUMN(PLAYERIDMAP[POS]),FALSE)</f>
        <v>SS</v>
      </c>
      <c r="F243" s="51">
        <f>VLOOKUP(MYRANKS_H[[#This Row],[PLAYERID]],PLAYERIDMAP[],COLUMN(PLAYERIDMAP[IDFANGRAPHS]),FALSE)</f>
        <v>2616</v>
      </c>
      <c r="G243" s="52">
        <f>IFERROR(VLOOKUP(MYRANKS_H[[#This Row],[IDFANGRAPHS]],STEAMER_H[],COLUMN(STEAMER_H[PA]),FALSE),0)</f>
        <v>536</v>
      </c>
      <c r="H243" s="52">
        <f>IFERROR(VLOOKUP(MYRANKS_H[[#This Row],[IDFANGRAPHS]],STEAMER_H[],COLUMN(STEAMER_H[AB]),FALSE),0)</f>
        <v>498</v>
      </c>
      <c r="I243" s="52">
        <f>IFERROR(VLOOKUP(MYRANKS_H[[#This Row],[IDFANGRAPHS]],STEAMER_H[],COLUMN(STEAMER_H[H]),FALSE),0)</f>
        <v>120</v>
      </c>
      <c r="J243" s="52">
        <f>IFERROR(VLOOKUP(MYRANKS_H[[#This Row],[IDFANGRAPHS]],STEAMER_H[],COLUMN(STEAMER_H[2B]),FALSE),0)</f>
        <v>24</v>
      </c>
      <c r="K243" s="52">
        <f>IFERROR(VLOOKUP(MYRANKS_H[[#This Row],[IDFANGRAPHS]],STEAMER_H[],COLUMN(STEAMER_H[3B]),FALSE),0)</f>
        <v>4</v>
      </c>
      <c r="L243" s="52">
        <f>IFERROR(VLOOKUP(MYRANKS_H[[#This Row],[IDFANGRAPHS]],STEAMER_H[],COLUMN(STEAMER_H[HR]),FALSE),0)</f>
        <v>9</v>
      </c>
      <c r="M243" s="52">
        <f>IFERROR(VLOOKUP(MYRANKS_H[[#This Row],[IDFANGRAPHS]],STEAMER_H[],COLUMN(STEAMER_H[R]),FALSE),0)</f>
        <v>48</v>
      </c>
      <c r="N243" s="52">
        <f>IFERROR(VLOOKUP(MYRANKS_H[[#This Row],[IDFANGRAPHS]],STEAMER_H[],COLUMN(STEAMER_H[RBI]),FALSE),0)</f>
        <v>48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4</v>
      </c>
      <c r="Q243" s="52">
        <f>IFERROR(VLOOKUP(MYRANKS_H[[#This Row],[IDFANGRAPHS]],STEAMER_H[],COLUMN(STEAMER_H[SO]),FALSE),0)</f>
        <v>86</v>
      </c>
      <c r="R243" s="52">
        <f>IFERROR(VLOOKUP(MYRANKS_H[[#This Row],[IDFANGRAPHS]],STEAMER_H[],COLUMN(STEAMER_H[SB]),FALSE),0)</f>
        <v>4</v>
      </c>
      <c r="S243" s="54">
        <f>IFERROR(MYRANKS_H[[#This Row],[H]]/MYRANKS_H[[#This Row],[AB]],0)</f>
        <v>0.24096385542168675</v>
      </c>
      <c r="T243" s="54">
        <f>IFERROR((MYRANKS_H[[#This Row],[H]]+MYRANKS_H[[#This Row],[BB]]+MYRANKS_H[[#This Row],[HBP]])/(MYRANKS_H[[#This Row],[AB]]+MYRANKS_H[[#This Row],[BB]]+MYRANKS_H[[#This Row],[HBP]]),0)</f>
        <v>0.28409090909090912</v>
      </c>
      <c r="U243" s="54">
        <f>IFERROR((MYRANKS_H[[#This Row],[H]]+MYRANKS_H[[#This Row],[2B]]+2*MYRANKS_H[[#This Row],[3B]]+3*MYRANKS_H[[#This Row],[HR]])/MYRANKS_H[[#This Row],[AB]],0)</f>
        <v>0.35943775100401604</v>
      </c>
      <c r="V2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  <c r="W243" s="69">
        <f>VLOOKUP(MYRANKS_H[[#This Row],[POS]],REPLACEMENT_LEVEL[],2,FALSE)</f>
        <v>480</v>
      </c>
      <c r="X243" s="69">
        <f>MYRANKS_H[[#This Row],[PROJ PTS]]-MYRANKS_H[[#This Row],[REPL LEVEL]]</f>
        <v>-115</v>
      </c>
    </row>
    <row r="244" spans="1:24" x14ac:dyDescent="0.25">
      <c r="A244" s="44" t="s">
        <v>15118</v>
      </c>
      <c r="B244" s="46" t="str">
        <f>VLOOKUP(MYRANKS_H[[#This Row],[PLAYERID]],PLAYERIDMAP[],COLUMN(PLAYERIDMAP[LASTNAME]),FALSE)</f>
        <v>Bonifacio</v>
      </c>
      <c r="C244" s="51" t="str">
        <f>VLOOKUP(MYRANKS_H[[#This Row],[PLAYERID]],PLAYERIDMAP[],COLUMN(PLAYERIDMAP[FIRSTNAME]),FALSE)</f>
        <v>Emilio</v>
      </c>
      <c r="D244" s="51" t="str">
        <f>VLOOKUP(MYRANKS_H[[#This Row],[PLAYERID]],PLAYERIDMAP[],COLUMN(PLAYERIDMAP[TEAM]),FALSE)</f>
        <v>ATL</v>
      </c>
      <c r="E244" s="51" t="str">
        <f>VLOOKUP(MYRANKS_H[[#This Row],[PLAYERID]],PLAYERIDMAP[],COLUMN(PLAYERIDMAP[POS]),FALSE)</f>
        <v>2B</v>
      </c>
      <c r="F244" s="51">
        <f>VLOOKUP(MYRANKS_H[[#This Row],[PLAYERID]],PLAYERIDMAP[],COLUMN(PLAYERIDMAP[IDFANGRAPHS]),FALSE)</f>
        <v>4054</v>
      </c>
      <c r="G244" s="52">
        <f>IFERROR(VLOOKUP(MYRANKS_H[[#This Row],[IDFANGRAPHS]],STEAMER_H[],COLUMN(STEAMER_H[PA]),FALSE),0)</f>
        <v>424</v>
      </c>
      <c r="H244" s="52">
        <f>IFERROR(VLOOKUP(MYRANKS_H[[#This Row],[IDFANGRAPHS]],STEAMER_H[],COLUMN(STEAMER_H[AB]),FALSE),0)</f>
        <v>385</v>
      </c>
      <c r="I244" s="52">
        <f>IFERROR(VLOOKUP(MYRANKS_H[[#This Row],[IDFANGRAPHS]],STEAMER_H[],COLUMN(STEAMER_H[H]),FALSE),0)</f>
        <v>97</v>
      </c>
      <c r="J244" s="52">
        <f>IFERROR(VLOOKUP(MYRANKS_H[[#This Row],[IDFANGRAPHS]],STEAMER_H[],COLUMN(STEAMER_H[2B]),FALSE),0)</f>
        <v>17</v>
      </c>
      <c r="K244" s="52">
        <f>IFERROR(VLOOKUP(MYRANKS_H[[#This Row],[IDFANGRAPHS]],STEAMER_H[],COLUMN(STEAMER_H[3B]),FALSE),0)</f>
        <v>3</v>
      </c>
      <c r="L244" s="52">
        <f>IFERROR(VLOOKUP(MYRANKS_H[[#This Row],[IDFANGRAPHS]],STEAMER_H[],COLUMN(STEAMER_H[HR]),FALSE),0)</f>
        <v>3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31</v>
      </c>
      <c r="O244" s="52">
        <f>IFERROR(VLOOKUP(MYRANKS_H[[#This Row],[IDFANGRAPHS]],STEAMER_H[],COLUMN(STEAMER_H[BB]),FALSE),0)</f>
        <v>30</v>
      </c>
      <c r="P244" s="52">
        <f>IFERROR(VLOOKUP(MYRANKS_H[[#This Row],[IDFANGRAPHS]],STEAMER_H[],COLUMN(STEAMER_H[HBP]),FALSE),0)</f>
        <v>2</v>
      </c>
      <c r="Q244" s="52">
        <f>IFERROR(VLOOKUP(MYRANKS_H[[#This Row],[IDFANGRAPHS]],STEAMER_H[],COLUMN(STEAMER_H[SO]),FALSE),0)</f>
        <v>84</v>
      </c>
      <c r="R244" s="52">
        <f>IFERROR(VLOOKUP(MYRANKS_H[[#This Row],[IDFANGRAPHS]],STEAMER_H[],COLUMN(STEAMER_H[SB]),FALSE),0)</f>
        <v>24</v>
      </c>
      <c r="S244" s="54">
        <f>IFERROR(MYRANKS_H[[#This Row],[H]]/MYRANKS_H[[#This Row],[AB]],0)</f>
        <v>0.25194805194805192</v>
      </c>
      <c r="T244" s="54">
        <f>IFERROR((MYRANKS_H[[#This Row],[H]]+MYRANKS_H[[#This Row],[BB]]+MYRANKS_H[[#This Row],[HBP]])/(MYRANKS_H[[#This Row],[AB]]+MYRANKS_H[[#This Row],[BB]]+MYRANKS_H[[#This Row],[HBP]]),0)</f>
        <v>0.30935251798561153</v>
      </c>
      <c r="U244" s="54">
        <f>IFERROR((MYRANKS_H[[#This Row],[H]]+MYRANKS_H[[#This Row],[2B]]+2*MYRANKS_H[[#This Row],[3B]]+3*MYRANKS_H[[#This Row],[HR]])/MYRANKS_H[[#This Row],[AB]],0)</f>
        <v>0.33506493506493507</v>
      </c>
      <c r="V2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44" s="69">
        <f>VLOOKUP(MYRANKS_H[[#This Row],[POS]],REPLACEMENT_LEVEL[],2,FALSE)</f>
        <v>473</v>
      </c>
      <c r="X244" s="69">
        <f>MYRANKS_H[[#This Row],[PROJ PTS]]-MYRANKS_H[[#This Row],[REPL LEVEL]]</f>
        <v>-118</v>
      </c>
    </row>
    <row r="245" spans="1:24" ht="15" customHeight="1" x14ac:dyDescent="0.25">
      <c r="A245" s="44" t="s">
        <v>19627</v>
      </c>
      <c r="B245" s="46" t="str">
        <f>VLOOKUP(MYRANKS_H[[#This Row],[PLAYERID]],PLAYERIDMAP[],COLUMN(PLAYERIDMAP[LASTNAME]),FALSE)</f>
        <v>Sogard</v>
      </c>
      <c r="C245" s="51" t="str">
        <f>VLOOKUP(MYRANKS_H[[#This Row],[PLAYERID]],PLAYERIDMAP[],COLUMN(PLAYERIDMAP[FIRSTNAME]),FALSE)</f>
        <v>Eric</v>
      </c>
      <c r="D245" s="51" t="str">
        <f>VLOOKUP(MYRANKS_H[[#This Row],[PLAYERID]],PLAYERIDMAP[],COLUMN(PLAYERIDMAP[TEAM]),FALSE)</f>
        <v>OAK</v>
      </c>
      <c r="E245" s="51" t="str">
        <f>VLOOKUP(MYRANKS_H[[#This Row],[PLAYERID]],PLAYERIDMAP[],COLUMN(PLAYERIDMAP[POS]),FALSE)</f>
        <v>2B</v>
      </c>
      <c r="F245" s="51">
        <f>VLOOKUP(MYRANKS_H[[#This Row],[PLAYERID]],PLAYERIDMAP[],COLUMN(PLAYERIDMAP[IDFANGRAPHS]),FALSE)</f>
        <v>7927</v>
      </c>
      <c r="G245" s="52">
        <f>IFERROR(VLOOKUP(MYRANKS_H[[#This Row],[IDFANGRAPHS]],STEAMER_H[],COLUMN(STEAMER_H[PA]),FALSE),0)</f>
        <v>441</v>
      </c>
      <c r="H245" s="52">
        <f>IFERROR(VLOOKUP(MYRANKS_H[[#This Row],[IDFANGRAPHS]],STEAMER_H[],COLUMN(STEAMER_H[AB]),FALSE),0)</f>
        <v>396</v>
      </c>
      <c r="I245" s="52">
        <f>IFERROR(VLOOKUP(MYRANKS_H[[#This Row],[IDFANGRAPHS]],STEAMER_H[],COLUMN(STEAMER_H[H]),FALSE),0)</f>
        <v>100</v>
      </c>
      <c r="J245" s="52">
        <f>IFERROR(VLOOKUP(MYRANKS_H[[#This Row],[IDFANGRAPHS]],STEAMER_H[],COLUMN(STEAMER_H[2B]),FALSE),0)</f>
        <v>20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45</v>
      </c>
      <c r="N245" s="52">
        <f>IFERROR(VLOOKUP(MYRANKS_H[[#This Row],[IDFANGRAPHS]],STEAMER_H[],COLUMN(STEAMER_H[RBI]),FALSE),0)</f>
        <v>38</v>
      </c>
      <c r="O245" s="52">
        <f>IFERROR(VLOOKUP(MYRANKS_H[[#This Row],[IDFANGRAPHS]],STEAMER_H[],COLUMN(STEAMER_H[BB]),FALSE),0)</f>
        <v>35</v>
      </c>
      <c r="P245" s="52">
        <f>IFERROR(VLOOKUP(MYRANKS_H[[#This Row],[IDFANGRAPHS]],STEAMER_H[],COLUMN(STEAMER_H[HBP]),FALSE),0)</f>
        <v>3</v>
      </c>
      <c r="Q245" s="52">
        <f>IFERROR(VLOOKUP(MYRANKS_H[[#This Row],[IDFANGRAPHS]],STEAMER_H[],COLUMN(STEAMER_H[SO]),FALSE),0)</f>
        <v>55</v>
      </c>
      <c r="R245" s="52">
        <f>IFERROR(VLOOKUP(MYRANKS_H[[#This Row],[IDFANGRAPHS]],STEAMER_H[],COLUMN(STEAMER_H[SB]),FALSE),0)</f>
        <v>13</v>
      </c>
      <c r="S245" s="54">
        <f>IFERROR(MYRANKS_H[[#This Row],[H]]/MYRANKS_H[[#This Row],[AB]],0)</f>
        <v>0.25252525252525254</v>
      </c>
      <c r="T245" s="54">
        <f>IFERROR((MYRANKS_H[[#This Row],[H]]+MYRANKS_H[[#This Row],[BB]]+MYRANKS_H[[#This Row],[HBP]])/(MYRANKS_H[[#This Row],[AB]]+MYRANKS_H[[#This Row],[BB]]+MYRANKS_H[[#This Row],[HBP]]),0)</f>
        <v>0.31797235023041476</v>
      </c>
      <c r="U245" s="54">
        <f>IFERROR((MYRANKS_H[[#This Row],[H]]+MYRANKS_H[[#This Row],[2B]]+2*MYRANKS_H[[#This Row],[3B]]+3*MYRANKS_H[[#This Row],[HR]])/MYRANKS_H[[#This Row],[AB]],0)</f>
        <v>0.34343434343434343</v>
      </c>
      <c r="V2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  <c r="W245" s="69">
        <f>VLOOKUP(MYRANKS_H[[#This Row],[POS]],REPLACEMENT_LEVEL[],2,FALSE)</f>
        <v>473</v>
      </c>
      <c r="X245" s="69">
        <f>MYRANKS_H[[#This Row],[PROJ PTS]]-MYRANKS_H[[#This Row],[REPL LEVEL]]</f>
        <v>-119</v>
      </c>
    </row>
    <row r="246" spans="1:24" ht="15" customHeight="1" x14ac:dyDescent="0.25">
      <c r="A246" s="44" t="s">
        <v>15235</v>
      </c>
      <c r="B246" s="46" t="str">
        <f>VLOOKUP(MYRANKS_H[[#This Row],[PLAYERID]],PLAYERIDMAP[],COLUMN(PLAYERIDMAP[LASTNAME]),FALSE)</f>
        <v>Buck</v>
      </c>
      <c r="C246" s="51" t="str">
        <f>VLOOKUP(MYRANKS_H[[#This Row],[PLAYERID]],PLAYERIDMAP[],COLUMN(PLAYERIDMAP[FIRSTNAME]),FALSE)</f>
        <v>John</v>
      </c>
      <c r="D246" s="51" t="str">
        <f>VLOOKUP(MYRANKS_H[[#This Row],[PLAYERID]],PLAYERIDMAP[],COLUMN(PLAYERIDMAP[TEAM]),FALSE)</f>
        <v>NYM</v>
      </c>
      <c r="E246" s="51" t="str">
        <f>VLOOKUP(MYRANKS_H[[#This Row],[PLAYERID]],PLAYERIDMAP[],COLUMN(PLAYERIDMAP[POS]),FALSE)</f>
        <v>C</v>
      </c>
      <c r="F246" s="51">
        <f>VLOOKUP(MYRANKS_H[[#This Row],[PLAYERID]],PLAYERIDMAP[],COLUMN(PLAYERIDMAP[IDFANGRAPHS]),FALSE)</f>
        <v>2041</v>
      </c>
      <c r="G246" s="52">
        <f>IFERROR(VLOOKUP(MYRANKS_H[[#This Row],[IDFANGRAPHS]],STEAMER_H[],COLUMN(STEAMER_H[PA]),FALSE),0)</f>
        <v>214</v>
      </c>
      <c r="H246" s="52">
        <f>IFERROR(VLOOKUP(MYRANKS_H[[#This Row],[IDFANGRAPHS]],STEAMER_H[],COLUMN(STEAMER_H[AB]),FALSE),0)</f>
        <v>191</v>
      </c>
      <c r="I246" s="52">
        <f>IFERROR(VLOOKUP(MYRANKS_H[[#This Row],[IDFANGRAPHS]],STEAMER_H[],COLUMN(STEAMER_H[H]),FALSE),0)</f>
        <v>43</v>
      </c>
      <c r="J246" s="52">
        <f>IFERROR(VLOOKUP(MYRANKS_H[[#This Row],[IDFANGRAPHS]],STEAMER_H[],COLUMN(STEAMER_H[2B]),FALSE),0)</f>
        <v>8</v>
      </c>
      <c r="K246" s="52">
        <f>IFERROR(VLOOKUP(MYRANKS_H[[#This Row],[IDFANGRAPHS]],STEAMER_H[],COLUMN(STEAMER_H[3B]),FALSE),0)</f>
        <v>0</v>
      </c>
      <c r="L246" s="52">
        <f>IFERROR(VLOOKUP(MYRANKS_H[[#This Row],[IDFANGRAPHS]],STEAMER_H[],COLUMN(STEAMER_H[HR]),FALSE),0)</f>
        <v>6</v>
      </c>
      <c r="M246" s="52">
        <f>IFERROR(VLOOKUP(MYRANKS_H[[#This Row],[IDFANGRAPHS]],STEAMER_H[],COLUMN(STEAMER_H[R]),FALSE),0)</f>
        <v>20</v>
      </c>
      <c r="N246" s="52">
        <f>IFERROR(VLOOKUP(MYRANKS_H[[#This Row],[IDFANGRAPHS]],STEAMER_H[],COLUMN(STEAMER_H[RBI]),FALSE),0)</f>
        <v>22</v>
      </c>
      <c r="O246" s="52">
        <f>IFERROR(VLOOKUP(MYRANKS_H[[#This Row],[IDFANGRAPHS]],STEAMER_H[],COLUMN(STEAMER_H[BB]),FALSE),0)</f>
        <v>18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50</v>
      </c>
      <c r="R246" s="52">
        <f>IFERROR(VLOOKUP(MYRANKS_H[[#This Row],[IDFANGRAPHS]],STEAMER_H[],COLUMN(STEAMER_H[SB]),FALSE),0)</f>
        <v>1</v>
      </c>
      <c r="S246" s="54">
        <f>IFERROR(MYRANKS_H[[#This Row],[H]]/MYRANKS_H[[#This Row],[AB]],0)</f>
        <v>0.22513089005235601</v>
      </c>
      <c r="T246" s="54">
        <f>IFERROR((MYRANKS_H[[#This Row],[H]]+MYRANKS_H[[#This Row],[BB]]+MYRANKS_H[[#This Row],[HBP]])/(MYRANKS_H[[#This Row],[AB]]+MYRANKS_H[[#This Row],[BB]]+MYRANKS_H[[#This Row],[HBP]]),0)</f>
        <v>0.29857819905213268</v>
      </c>
      <c r="U246" s="54">
        <f>IFERROR((MYRANKS_H[[#This Row],[H]]+MYRANKS_H[[#This Row],[2B]]+2*MYRANKS_H[[#This Row],[3B]]+3*MYRANKS_H[[#This Row],[HR]])/MYRANKS_H[[#This Row],[AB]],0)</f>
        <v>0.36125654450261779</v>
      </c>
      <c r="V2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246" s="69">
        <f>VLOOKUP(MYRANKS_H[[#This Row],[POS]],REPLACEMENT_LEVEL[],2,FALSE)</f>
        <v>284</v>
      </c>
      <c r="X246" s="69">
        <f>MYRANKS_H[[#This Row],[PROJ PTS]]-MYRANKS_H[[#This Row],[REPL LEVEL]]</f>
        <v>-125</v>
      </c>
    </row>
    <row r="247" spans="1:24" ht="15" customHeight="1" x14ac:dyDescent="0.25">
      <c r="A247" s="44" t="s">
        <v>17324</v>
      </c>
      <c r="B247" s="46" t="str">
        <f>VLOOKUP(MYRANKS_H[[#This Row],[PLAYERID]],PLAYERIDMAP[],COLUMN(PLAYERIDMAP[LASTNAME]),FALSE)</f>
        <v>Jones</v>
      </c>
      <c r="C247" s="51" t="str">
        <f>VLOOKUP(MYRANKS_H[[#This Row],[PLAYERID]],PLAYERIDMAP[],COLUMN(PLAYERIDMAP[FIRSTNAME]),FALSE)</f>
        <v>Garrett</v>
      </c>
      <c r="D247" s="51" t="str">
        <f>VLOOKUP(MYRANKS_H[[#This Row],[PLAYERID]],PLAYERIDMAP[],COLUMN(PLAYERIDMAP[TEAM]),FALSE)</f>
        <v>MIA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2714</v>
      </c>
      <c r="G247" s="52">
        <f>IFERROR(VLOOKUP(MYRANKS_H[[#This Row],[IDFANGRAPHS]],STEAMER_H[],COLUMN(STEAMER_H[PA]),FALSE),0)</f>
        <v>342</v>
      </c>
      <c r="H247" s="52">
        <f>IFERROR(VLOOKUP(MYRANKS_H[[#This Row],[IDFANGRAPHS]],STEAMER_H[],COLUMN(STEAMER_H[AB]),FALSE),0)</f>
        <v>310</v>
      </c>
      <c r="I247" s="52">
        <f>IFERROR(VLOOKUP(MYRANKS_H[[#This Row],[IDFANGRAPHS]],STEAMER_H[],COLUMN(STEAMER_H[H]),FALSE),0)</f>
        <v>77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1</v>
      </c>
      <c r="L247" s="52">
        <f>IFERROR(VLOOKUP(MYRANKS_H[[#This Row],[IDFANGRAPHS]],STEAMER_H[],COLUMN(STEAMER_H[HR]),FALSE),0)</f>
        <v>14</v>
      </c>
      <c r="M247" s="52">
        <f>IFERROR(VLOOKUP(MYRANKS_H[[#This Row],[IDFANGRAPHS]],STEAMER_H[],COLUMN(STEAMER_H[R]),FALSE),0)</f>
        <v>41</v>
      </c>
      <c r="N247" s="52">
        <f>IFERROR(VLOOKUP(MYRANKS_H[[#This Row],[IDFANGRAPHS]],STEAMER_H[],COLUMN(STEAMER_H[RBI]),FALSE),0)</f>
        <v>45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1</v>
      </c>
      <c r="Q247" s="52">
        <f>IFERROR(VLOOKUP(MYRANKS_H[[#This Row],[IDFANGRAPHS]],STEAMER_H[],COLUMN(STEAMER_H[SO]),FALSE),0)</f>
        <v>77</v>
      </c>
      <c r="R247" s="52">
        <f>IFERROR(VLOOKUP(MYRANKS_H[[#This Row],[IDFANGRAPHS]],STEAMER_H[],COLUMN(STEAMER_H[SB]),FALSE),0)</f>
        <v>1</v>
      </c>
      <c r="S247" s="54">
        <f>IFERROR(MYRANKS_H[[#This Row],[H]]/MYRANKS_H[[#This Row],[AB]],0)</f>
        <v>0.24838709677419354</v>
      </c>
      <c r="T247" s="54">
        <f>IFERROR((MYRANKS_H[[#This Row],[H]]+MYRANKS_H[[#This Row],[BB]]+MYRANKS_H[[#This Row],[HBP]])/(MYRANKS_H[[#This Row],[AB]]+MYRANKS_H[[#This Row],[BB]]+MYRANKS_H[[#This Row],[HBP]]),0)</f>
        <v>0.31065088757396447</v>
      </c>
      <c r="U247" s="54">
        <f>IFERROR((MYRANKS_H[[#This Row],[H]]+MYRANKS_H[[#This Row],[2B]]+2*MYRANKS_H[[#This Row],[3B]]+3*MYRANKS_H[[#This Row],[HR]])/MYRANKS_H[[#This Row],[AB]],0)</f>
        <v>0.44516129032258067</v>
      </c>
      <c r="V2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  <c r="W247" s="69">
        <f>VLOOKUP(MYRANKS_H[[#This Row],[POS]],REPLACEMENT_LEVEL[],2,FALSE)</f>
        <v>467</v>
      </c>
      <c r="X247" s="69">
        <f>MYRANKS_H[[#This Row],[PROJ PTS]]-MYRANKS_H[[#This Row],[REPL LEVEL]]</f>
        <v>-126</v>
      </c>
    </row>
    <row r="248" spans="1:24" x14ac:dyDescent="0.25">
      <c r="A248" s="48" t="s">
        <v>18873</v>
      </c>
      <c r="B248" s="46" t="str">
        <f>VLOOKUP(MYRANKS_H[[#This Row],[PLAYERID]],PLAYERIDMAP[],COLUMN(PLAYERIDMAP[LASTNAME]),FALSE)</f>
        <v>Pompey</v>
      </c>
      <c r="C248" s="51" t="str">
        <f>VLOOKUP(MYRANKS_H[[#This Row],[PLAYERID]],PLAYERIDMAP[],COLUMN(PLAYERIDMAP[FIRSTNAME]),FALSE)</f>
        <v>Dalton</v>
      </c>
      <c r="D248" s="51" t="str">
        <f>VLOOKUP(MYRANKS_H[[#This Row],[PLAYERID]],PLAYERIDMAP[],COLUMN(PLAYERIDMAP[TEAM]),FALSE)</f>
        <v>TOR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12797</v>
      </c>
      <c r="G248" s="52">
        <f>IFERROR(VLOOKUP(MYRANKS_H[[#This Row],[IDFANGRAPHS]],STEAMER_H[],COLUMN(STEAMER_H[PA]),FALSE),0)</f>
        <v>437</v>
      </c>
      <c r="H248" s="52">
        <f>IFERROR(VLOOKUP(MYRANKS_H[[#This Row],[IDFANGRAPHS]],STEAMER_H[],COLUMN(STEAMER_H[AB]),FALSE),0)</f>
        <v>397</v>
      </c>
      <c r="I248" s="52">
        <f>IFERROR(VLOOKUP(MYRANKS_H[[#This Row],[IDFANGRAPHS]],STEAMER_H[],COLUMN(STEAMER_H[H]),FALSE),0)</f>
        <v>94</v>
      </c>
      <c r="J248" s="52">
        <f>IFERROR(VLOOKUP(MYRANKS_H[[#This Row],[IDFANGRAPHS]],STEAMER_H[],COLUMN(STEAMER_H[2B]),FALSE),0)</f>
        <v>17</v>
      </c>
      <c r="K248" s="52">
        <f>IFERROR(VLOOKUP(MYRANKS_H[[#This Row],[IDFANGRAPHS]],STEAMER_H[],COLUMN(STEAMER_H[3B]),FALSE),0)</f>
        <v>5</v>
      </c>
      <c r="L248" s="52">
        <f>IFERROR(VLOOKUP(MYRANKS_H[[#This Row],[IDFANGRAPHS]],STEAMER_H[],COLUMN(STEAMER_H[HR]),FALSE),0)</f>
        <v>6</v>
      </c>
      <c r="M248" s="52">
        <f>IFERROR(VLOOKUP(MYRANKS_H[[#This Row],[IDFANGRAPHS]],STEAMER_H[],COLUMN(STEAMER_H[R]),FALSE),0)</f>
        <v>46</v>
      </c>
      <c r="N248" s="52">
        <f>IFERROR(VLOOKUP(MYRANKS_H[[#This Row],[IDFANGRAPHS]],STEAMER_H[],COLUMN(STEAMER_H[RBI]),FALSE),0)</f>
        <v>42</v>
      </c>
      <c r="O248" s="52">
        <f>IFERROR(VLOOKUP(MYRANKS_H[[#This Row],[IDFANGRAPHS]],STEAMER_H[],COLUMN(STEAMER_H[BB]),FALSE),0)</f>
        <v>32</v>
      </c>
      <c r="P248" s="52">
        <f>IFERROR(VLOOKUP(MYRANKS_H[[#This Row],[IDFANGRAPHS]],STEAMER_H[],COLUMN(STEAMER_H[HBP]),FALSE),0)</f>
        <v>3</v>
      </c>
      <c r="Q248" s="52">
        <f>IFERROR(VLOOKUP(MYRANKS_H[[#This Row],[IDFANGRAPHS]],STEAMER_H[],COLUMN(STEAMER_H[SO]),FALSE),0)</f>
        <v>84</v>
      </c>
      <c r="R248" s="52">
        <f>IFERROR(VLOOKUP(MYRANKS_H[[#This Row],[IDFANGRAPHS]],STEAMER_H[],COLUMN(STEAMER_H[SB]),FALSE),0)</f>
        <v>23</v>
      </c>
      <c r="S248" s="54">
        <f>IFERROR(MYRANKS_H[[#This Row],[H]]/MYRANKS_H[[#This Row],[AB]],0)</f>
        <v>0.23677581863979849</v>
      </c>
      <c r="T248" s="54">
        <f>IFERROR((MYRANKS_H[[#This Row],[H]]+MYRANKS_H[[#This Row],[BB]]+MYRANKS_H[[#This Row],[HBP]])/(MYRANKS_H[[#This Row],[AB]]+MYRANKS_H[[#This Row],[BB]]+MYRANKS_H[[#This Row],[HBP]]),0)</f>
        <v>0.2986111111111111</v>
      </c>
      <c r="U248" s="54">
        <f>IFERROR((MYRANKS_H[[#This Row],[H]]+MYRANKS_H[[#This Row],[2B]]+2*MYRANKS_H[[#This Row],[3B]]+3*MYRANKS_H[[#This Row],[HR]])/MYRANKS_H[[#This Row],[AB]],0)</f>
        <v>0.3501259445843829</v>
      </c>
      <c r="V2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  <c r="W248" s="69">
        <f>VLOOKUP(MYRANKS_H[[#This Row],[POS]],REPLACEMENT_LEVEL[],2,FALSE)</f>
        <v>496</v>
      </c>
      <c r="X248" s="69">
        <f>MYRANKS_H[[#This Row],[PROJ PTS]]-MYRANKS_H[[#This Row],[REPL LEVEL]]</f>
        <v>-128</v>
      </c>
    </row>
    <row r="249" spans="1:24" ht="15" customHeight="1" x14ac:dyDescent="0.25">
      <c r="A249" s="44" t="s">
        <v>15798</v>
      </c>
      <c r="B249" s="46" t="str">
        <f>VLOOKUP(MYRANKS_H[[#This Row],[PLAYERID]],PLAYERIDMAP[],COLUMN(PLAYERIDMAP[LASTNAME]),FALSE)</f>
        <v>Cruz</v>
      </c>
      <c r="C249" s="51" t="str">
        <f>VLOOKUP(MYRANKS_H[[#This Row],[PLAYERID]],PLAYERIDMAP[],COLUMN(PLAYERIDMAP[FIRSTNAME]),FALSE)</f>
        <v>Tony</v>
      </c>
      <c r="D249" s="51" t="str">
        <f>VLOOKUP(MYRANKS_H[[#This Row],[PLAYERID]],PLAYERIDMAP[],COLUMN(PLAYERIDMAP[TEAM]),FALSE)</f>
        <v>STL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2802</v>
      </c>
      <c r="G249" s="52">
        <f>IFERROR(VLOOKUP(MYRANKS_H[[#This Row],[IDFANGRAPHS]],STEAMER_H[],COLUMN(STEAMER_H[PA]),FALSE),0)</f>
        <v>241</v>
      </c>
      <c r="H249" s="52">
        <f>IFERROR(VLOOKUP(MYRANKS_H[[#This Row],[IDFANGRAPHS]],STEAMER_H[],COLUMN(STEAMER_H[AB]),FALSE),0)</f>
        <v>221</v>
      </c>
      <c r="I249" s="52">
        <f>IFERROR(VLOOKUP(MYRANKS_H[[#This Row],[IDFANGRAPHS]],STEAMER_H[],COLUMN(STEAMER_H[H]),FALSE),0)</f>
        <v>51</v>
      </c>
      <c r="J249" s="52">
        <f>IFERROR(VLOOKUP(MYRANKS_H[[#This Row],[IDFANGRAPHS]],STEAMER_H[],COLUMN(STEAMER_H[2B]),FALSE),0)</f>
        <v>11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3</v>
      </c>
      <c r="M249" s="52">
        <f>IFERROR(VLOOKUP(MYRANKS_H[[#This Row],[IDFANGRAPHS]],STEAMER_H[],COLUMN(STEAMER_H[R]),FALSE),0)</f>
        <v>20</v>
      </c>
      <c r="N249" s="52">
        <f>IFERROR(VLOOKUP(MYRANKS_H[[#This Row],[IDFANGRAPHS]],STEAMER_H[],COLUMN(STEAMER_H[RBI]),FALSE),0)</f>
        <v>21</v>
      </c>
      <c r="O249" s="52">
        <f>IFERROR(VLOOKUP(MYRANKS_H[[#This Row],[IDFANGRAPHS]],STEAMER_H[],COLUMN(STEAMER_H[BB]),FALSE),0)</f>
        <v>15</v>
      </c>
      <c r="P249" s="52">
        <f>IFERROR(VLOOKUP(MYRANKS_H[[#This Row],[IDFANGRAPHS]],STEAMER_H[],COLUMN(STEAMER_H[HBP]),FALSE),0)</f>
        <v>2</v>
      </c>
      <c r="Q249" s="52">
        <f>IFERROR(VLOOKUP(MYRANKS_H[[#This Row],[IDFANGRAPHS]],STEAMER_H[],COLUMN(STEAMER_H[SO]),FALSE),0)</f>
        <v>45</v>
      </c>
      <c r="R249" s="52">
        <f>IFERROR(VLOOKUP(MYRANKS_H[[#This Row],[IDFANGRAPHS]],STEAMER_H[],COLUMN(STEAMER_H[SB]),FALSE),0)</f>
        <v>3</v>
      </c>
      <c r="S249" s="54">
        <f>IFERROR(MYRANKS_H[[#This Row],[H]]/MYRANKS_H[[#This Row],[AB]],0)</f>
        <v>0.23076923076923078</v>
      </c>
      <c r="T249" s="54">
        <f>IFERROR((MYRANKS_H[[#This Row],[H]]+MYRANKS_H[[#This Row],[BB]]+MYRANKS_H[[#This Row],[HBP]])/(MYRANKS_H[[#This Row],[AB]]+MYRANKS_H[[#This Row],[BB]]+MYRANKS_H[[#This Row],[HBP]]),0)</f>
        <v>0.2857142857142857</v>
      </c>
      <c r="U249" s="54">
        <f>IFERROR((MYRANKS_H[[#This Row],[H]]+MYRANKS_H[[#This Row],[2B]]+2*MYRANKS_H[[#This Row],[3B]]+3*MYRANKS_H[[#This Row],[HR]])/MYRANKS_H[[#This Row],[AB]],0)</f>
        <v>0.33031674208144796</v>
      </c>
      <c r="V2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249" s="69">
        <f>VLOOKUP(MYRANKS_H[[#This Row],[POS]],REPLACEMENT_LEVEL[],2,FALSE)</f>
        <v>284</v>
      </c>
      <c r="X249" s="69">
        <f>MYRANKS_H[[#This Row],[PROJ PTS]]-MYRANKS_H[[#This Row],[REPL LEVEL]]</f>
        <v>-131</v>
      </c>
    </row>
    <row r="250" spans="1:24" ht="15" customHeight="1" x14ac:dyDescent="0.25">
      <c r="A250" s="44" t="s">
        <v>15228</v>
      </c>
      <c r="B250" s="46" t="str">
        <f>VLOOKUP(MYRANKS_H[[#This Row],[PLAYERID]],PLAYERIDMAP[],COLUMN(PLAYERIDMAP[LASTNAME]),FALSE)</f>
        <v>Bryant</v>
      </c>
      <c r="C250" s="51" t="str">
        <f>VLOOKUP(MYRANKS_H[[#This Row],[PLAYERID]],PLAYERIDMAP[],COLUMN(PLAYERIDMAP[FIRSTNAME]),FALSE)</f>
        <v>Kris</v>
      </c>
      <c r="D250" s="51" t="str">
        <f>VLOOKUP(MYRANKS_H[[#This Row],[PLAYERID]],PLAYERIDMAP[],COLUMN(PLAYERIDMAP[TEAM]),FALSE)</f>
        <v>CHC</v>
      </c>
      <c r="E250" s="51" t="str">
        <f>VLOOKUP(MYRANKS_H[[#This Row],[PLAYERID]],PLAYERIDMAP[],COLUMN(PLAYERIDMAP[POS]),FALSE)</f>
        <v>3B</v>
      </c>
      <c r="F250" s="51" t="str">
        <f>VLOOKUP(MYRANKS_H[[#This Row],[PLAYERID]],PLAYERIDMAP[],COLUMN(PLAYERIDMAP[IDFANGRAPHS]),FALSE)</f>
        <v>sa549381</v>
      </c>
      <c r="G250" s="52">
        <f>IFERROR(VLOOKUP(MYRANKS_H[[#This Row],[IDFANGRAPHS]],STEAMER_H[],COLUMN(STEAMER_H[PA]),FALSE),0)</f>
        <v>304</v>
      </c>
      <c r="H250" s="52">
        <f>IFERROR(VLOOKUP(MYRANKS_H[[#This Row],[IDFANGRAPHS]],STEAMER_H[],COLUMN(STEAMER_H[AB]),FALSE),0)</f>
        <v>266</v>
      </c>
      <c r="I250" s="52">
        <f>IFERROR(VLOOKUP(MYRANKS_H[[#This Row],[IDFANGRAPHS]],STEAMER_H[],COLUMN(STEAMER_H[H]),FALSE),0)</f>
        <v>69</v>
      </c>
      <c r="J250" s="52">
        <f>IFERROR(VLOOKUP(MYRANKS_H[[#This Row],[IDFANGRAPHS]],STEAMER_H[],COLUMN(STEAMER_H[2B]),FALSE),0)</f>
        <v>14</v>
      </c>
      <c r="K250" s="52">
        <f>IFERROR(VLOOKUP(MYRANKS_H[[#This Row],[IDFANGRAPHS]],STEAMER_H[],COLUMN(STEAMER_H[3B]),FALSE),0)</f>
        <v>1</v>
      </c>
      <c r="L250" s="52">
        <f>IFERROR(VLOOKUP(MYRANKS_H[[#This Row],[IDFANGRAPHS]],STEAMER_H[],COLUMN(STEAMER_H[HR]),FALSE),0)</f>
        <v>15</v>
      </c>
      <c r="M250" s="52">
        <f>IFERROR(VLOOKUP(MYRANKS_H[[#This Row],[IDFANGRAPHS]],STEAMER_H[],COLUMN(STEAMER_H[R]),FALSE),0)</f>
        <v>38</v>
      </c>
      <c r="N250" s="52">
        <f>IFERROR(VLOOKUP(MYRANKS_H[[#This Row],[IDFANGRAPHS]],STEAMER_H[],COLUMN(STEAMER_H[RBI]),FALSE),0)</f>
        <v>41</v>
      </c>
      <c r="O250" s="52">
        <f>IFERROR(VLOOKUP(MYRANKS_H[[#This Row],[IDFANGRAPHS]],STEAMER_H[],COLUMN(STEAMER_H[BB]),FALSE),0)</f>
        <v>30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82</v>
      </c>
      <c r="R250" s="52">
        <f>IFERROR(VLOOKUP(MYRANKS_H[[#This Row],[IDFANGRAPHS]],STEAMER_H[],COLUMN(STEAMER_H[SB]),FALSE),0)</f>
        <v>5</v>
      </c>
      <c r="S250" s="54">
        <f>IFERROR(MYRANKS_H[[#This Row],[H]]/MYRANKS_H[[#This Row],[AB]],0)</f>
        <v>0.25939849624060152</v>
      </c>
      <c r="T250" s="54">
        <f>IFERROR((MYRANKS_H[[#This Row],[H]]+MYRANKS_H[[#This Row],[BB]]+MYRANKS_H[[#This Row],[HBP]])/(MYRANKS_H[[#This Row],[AB]]+MYRANKS_H[[#This Row],[BB]]+MYRANKS_H[[#This Row],[HBP]]),0)</f>
        <v>0.34333333333333332</v>
      </c>
      <c r="U250" s="54">
        <f>IFERROR((MYRANKS_H[[#This Row],[H]]+MYRANKS_H[[#This Row],[2B]]+2*MYRANKS_H[[#This Row],[3B]]+3*MYRANKS_H[[#This Row],[HR]])/MYRANKS_H[[#This Row],[AB]],0)</f>
        <v>0.48872180451127817</v>
      </c>
      <c r="V2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50" s="69">
        <f>VLOOKUP(MYRANKS_H[[#This Row],[POS]],REPLACEMENT_LEVEL[],2,FALSE)</f>
        <v>501</v>
      </c>
      <c r="X250" s="69">
        <f>MYRANKS_H[[#This Row],[PROJ PTS]]-MYRANKS_H[[#This Row],[REPL LEVEL]]</f>
        <v>-135</v>
      </c>
    </row>
    <row r="251" spans="1:24" ht="15" customHeight="1" x14ac:dyDescent="0.25">
      <c r="A251" s="44" t="s">
        <v>18551</v>
      </c>
      <c r="B251" s="46" t="str">
        <f>VLOOKUP(MYRANKS_H[[#This Row],[PLAYERID]],PLAYERIDMAP[],COLUMN(PLAYERIDMAP[LASTNAME]),FALSE)</f>
        <v>Owings</v>
      </c>
      <c r="C251" s="51" t="str">
        <f>VLOOKUP(MYRANKS_H[[#This Row],[PLAYERID]],PLAYERIDMAP[],COLUMN(PLAYERIDMAP[FIRSTNAME]),FALSE)</f>
        <v>Chris</v>
      </c>
      <c r="D251" s="51" t="str">
        <f>VLOOKUP(MYRANKS_H[[#This Row],[PLAYERID]],PLAYERIDMAP[],COLUMN(PLAYERIDMAP[TEAM]),FALSE)</f>
        <v>ARI</v>
      </c>
      <c r="E251" s="51" t="str">
        <f>VLOOKUP(MYRANKS_H[[#This Row],[PLAYERID]],PLAYERIDMAP[],COLUMN(PLAYERIDMAP[POS]),FALSE)</f>
        <v>SS</v>
      </c>
      <c r="F251" s="51">
        <f>VLOOKUP(MYRANKS_H[[#This Row],[PLAYERID]],PLAYERIDMAP[],COLUMN(PLAYERIDMAP[IDFANGRAPHS]),FALSE)</f>
        <v>10030</v>
      </c>
      <c r="G251" s="52">
        <f>IFERROR(VLOOKUP(MYRANKS_H[[#This Row],[IDFANGRAPHS]],STEAMER_H[],COLUMN(STEAMER_H[PA]),FALSE),0)</f>
        <v>413</v>
      </c>
      <c r="H251" s="52">
        <f>IFERROR(VLOOKUP(MYRANKS_H[[#This Row],[IDFANGRAPHS]],STEAMER_H[],COLUMN(STEAMER_H[AB]),FALSE),0)</f>
        <v>388</v>
      </c>
      <c r="I251" s="52">
        <f>IFERROR(VLOOKUP(MYRANKS_H[[#This Row],[IDFANGRAPHS]],STEAMER_H[],COLUMN(STEAMER_H[H]),FALSE),0)</f>
        <v>101</v>
      </c>
      <c r="J251" s="52">
        <f>IFERROR(VLOOKUP(MYRANKS_H[[#This Row],[IDFANGRAPHS]],STEAMER_H[],COLUMN(STEAMER_H[2B]),FALSE),0)</f>
        <v>19</v>
      </c>
      <c r="K251" s="52">
        <f>IFERROR(VLOOKUP(MYRANKS_H[[#This Row],[IDFANGRAPHS]],STEAMER_H[],COLUMN(STEAMER_H[3B]),FALSE),0)</f>
        <v>4</v>
      </c>
      <c r="L251" s="52">
        <f>IFERROR(VLOOKUP(MYRANKS_H[[#This Row],[IDFANGRAPHS]],STEAMER_H[],COLUMN(STEAMER_H[HR]),FALSE),0)</f>
        <v>8</v>
      </c>
      <c r="M251" s="52">
        <f>IFERROR(VLOOKUP(MYRANKS_H[[#This Row],[IDFANGRAPHS]],STEAMER_H[],COLUMN(STEAMER_H[R]),FALSE),0)</f>
        <v>41</v>
      </c>
      <c r="N251" s="52">
        <f>IFERROR(VLOOKUP(MYRANKS_H[[#This Row],[IDFANGRAPHS]],STEAMER_H[],COLUMN(STEAMER_H[RBI]),FALSE),0)</f>
        <v>39</v>
      </c>
      <c r="O251" s="52">
        <f>IFERROR(VLOOKUP(MYRANKS_H[[#This Row],[IDFANGRAPHS]],STEAMER_H[],COLUMN(STEAMER_H[BB]),FALSE),0)</f>
        <v>17</v>
      </c>
      <c r="P251" s="52">
        <f>IFERROR(VLOOKUP(MYRANKS_H[[#This Row],[IDFANGRAPHS]],STEAMER_H[],COLUMN(STEAMER_H[HBP]),FALSE),0)</f>
        <v>2</v>
      </c>
      <c r="Q251" s="52">
        <f>IFERROR(VLOOKUP(MYRANKS_H[[#This Row],[IDFANGRAPHS]],STEAMER_H[],COLUMN(STEAMER_H[SO]),FALSE),0)</f>
        <v>75</v>
      </c>
      <c r="R251" s="52">
        <f>IFERROR(VLOOKUP(MYRANKS_H[[#This Row],[IDFANGRAPHS]],STEAMER_H[],COLUMN(STEAMER_H[SB]),FALSE),0)</f>
        <v>9</v>
      </c>
      <c r="S251" s="54">
        <f>IFERROR(MYRANKS_H[[#This Row],[H]]/MYRANKS_H[[#This Row],[AB]],0)</f>
        <v>0.26030927835051548</v>
      </c>
      <c r="T251" s="54">
        <f>IFERROR((MYRANKS_H[[#This Row],[H]]+MYRANKS_H[[#This Row],[BB]]+MYRANKS_H[[#This Row],[HBP]])/(MYRANKS_H[[#This Row],[AB]]+MYRANKS_H[[#This Row],[BB]]+MYRANKS_H[[#This Row],[HBP]]),0)</f>
        <v>0.29484029484029484</v>
      </c>
      <c r="U251" s="54">
        <f>IFERROR((MYRANKS_H[[#This Row],[H]]+MYRANKS_H[[#This Row],[2B]]+2*MYRANKS_H[[#This Row],[3B]]+3*MYRANKS_H[[#This Row],[HR]])/MYRANKS_H[[#This Row],[AB]],0)</f>
        <v>0.39175257731958762</v>
      </c>
      <c r="V2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  <c r="W251" s="69">
        <f>VLOOKUP(MYRANKS_H[[#This Row],[POS]],REPLACEMENT_LEVEL[],2,FALSE)</f>
        <v>480</v>
      </c>
      <c r="X251" s="69">
        <f>MYRANKS_H[[#This Row],[PROJ PTS]]-MYRANKS_H[[#This Row],[REPL LEVEL]]</f>
        <v>-136</v>
      </c>
    </row>
    <row r="252" spans="1:24" x14ac:dyDescent="0.25">
      <c r="A252" s="44" t="s">
        <v>20210</v>
      </c>
      <c r="B252" s="46" t="str">
        <f>VLOOKUP(MYRANKS_H[[#This Row],[PLAYERID]],PLAYERIDMAP[],COLUMN(PLAYERIDMAP[LASTNAME]),FALSE)</f>
        <v>Weeks</v>
      </c>
      <c r="C252" s="51" t="str">
        <f>VLOOKUP(MYRANKS_H[[#This Row],[PLAYERID]],PLAYERIDMAP[],COLUMN(PLAYERIDMAP[FIRSTNAME]),FALSE)</f>
        <v>Rickie</v>
      </c>
      <c r="D252" s="51" t="str">
        <f>VLOOKUP(MYRANKS_H[[#This Row],[PLAYERID]],PLAYERIDMAP[],COLUMN(PLAYERIDMAP[TEAM]),FALSE)</f>
        <v>N/A</v>
      </c>
      <c r="E252" s="51" t="str">
        <f>VLOOKUP(MYRANKS_H[[#This Row],[PLAYERID]],PLAYERIDMAP[],COLUMN(PLAYERIDMAP[POS]),FALSE)</f>
        <v>2B</v>
      </c>
      <c r="F252" s="51">
        <f>VLOOKUP(MYRANKS_H[[#This Row],[PLAYERID]],PLAYERIDMAP[],COLUMN(PLAYERIDMAP[IDFANGRAPHS]),FALSE)</f>
        <v>1849</v>
      </c>
      <c r="G252" s="52">
        <f>IFERROR(VLOOKUP(MYRANKS_H[[#This Row],[IDFANGRAPHS]],STEAMER_H[],COLUMN(STEAMER_H[PA]),FALSE),0)</f>
        <v>378</v>
      </c>
      <c r="H252" s="52">
        <f>IFERROR(VLOOKUP(MYRANKS_H[[#This Row],[IDFANGRAPHS]],STEAMER_H[],COLUMN(STEAMER_H[AB]),FALSE),0)</f>
        <v>330</v>
      </c>
      <c r="I252" s="52">
        <f>IFERROR(VLOOKUP(MYRANKS_H[[#This Row],[IDFANGRAPHS]],STEAMER_H[],COLUMN(STEAMER_H[H]),FALSE),0)</f>
        <v>79</v>
      </c>
      <c r="J252" s="52">
        <f>IFERROR(VLOOKUP(MYRANKS_H[[#This Row],[IDFANGRAPHS]],STEAMER_H[],COLUMN(STEAMER_H[2B]),FALSE),0)</f>
        <v>17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10</v>
      </c>
      <c r="M252" s="52">
        <f>IFERROR(VLOOKUP(MYRANKS_H[[#This Row],[IDFANGRAPHS]],STEAMER_H[],COLUMN(STEAMER_H[R]),FALSE),0)</f>
        <v>42</v>
      </c>
      <c r="N252" s="52">
        <f>IFERROR(VLOOKUP(MYRANKS_H[[#This Row],[IDFANGRAPHS]],STEAMER_H[],COLUMN(STEAMER_H[RBI]),FALSE),0)</f>
        <v>38</v>
      </c>
      <c r="O252" s="52">
        <f>IFERROR(VLOOKUP(MYRANKS_H[[#This Row],[IDFANGRAPHS]],STEAMER_H[],COLUMN(STEAMER_H[BB]),FALSE),0)</f>
        <v>36</v>
      </c>
      <c r="P252" s="52">
        <f>IFERROR(VLOOKUP(MYRANKS_H[[#This Row],[IDFANGRAPHS]],STEAMER_H[],COLUMN(STEAMER_H[HBP]),FALSE),0)</f>
        <v>7</v>
      </c>
      <c r="Q252" s="52">
        <f>IFERROR(VLOOKUP(MYRANKS_H[[#This Row],[IDFANGRAPHS]],STEAMER_H[],COLUMN(STEAMER_H[SO]),FALSE),0)</f>
        <v>92</v>
      </c>
      <c r="R252" s="52">
        <f>IFERROR(VLOOKUP(MYRANKS_H[[#This Row],[IDFANGRAPHS]],STEAMER_H[],COLUMN(STEAMER_H[SB]),FALSE),0)</f>
        <v>6</v>
      </c>
      <c r="S252" s="54">
        <f>IFERROR(MYRANKS_H[[#This Row],[H]]/MYRANKS_H[[#This Row],[AB]],0)</f>
        <v>0.23939393939393938</v>
      </c>
      <c r="T252" s="54">
        <f>IFERROR((MYRANKS_H[[#This Row],[H]]+MYRANKS_H[[#This Row],[BB]]+MYRANKS_H[[#This Row],[HBP]])/(MYRANKS_H[[#This Row],[AB]]+MYRANKS_H[[#This Row],[BB]]+MYRANKS_H[[#This Row],[HBP]]),0)</f>
        <v>0.32707774798927614</v>
      </c>
      <c r="U252" s="54">
        <f>IFERROR((MYRANKS_H[[#This Row],[H]]+MYRANKS_H[[#This Row],[2B]]+2*MYRANKS_H[[#This Row],[3B]]+3*MYRANKS_H[[#This Row],[HR]])/MYRANKS_H[[#This Row],[AB]],0)</f>
        <v>0.38787878787878788</v>
      </c>
      <c r="V2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  <c r="W252" s="69">
        <f>VLOOKUP(MYRANKS_H[[#This Row],[POS]],REPLACEMENT_LEVEL[],2,FALSE)</f>
        <v>473</v>
      </c>
      <c r="X252" s="69">
        <f>MYRANKS_H[[#This Row],[PROJ PTS]]-MYRANKS_H[[#This Row],[REPL LEVEL]]</f>
        <v>-136</v>
      </c>
    </row>
    <row r="253" spans="1:24" ht="15" customHeight="1" x14ac:dyDescent="0.25">
      <c r="A253" s="44" t="s">
        <v>19972</v>
      </c>
      <c r="B253" s="46" t="str">
        <f>VLOOKUP(MYRANKS_H[[#This Row],[PLAYERID]],PLAYERIDMAP[],COLUMN(PLAYERIDMAP[LASTNAME]),FALSE)</f>
        <v>Uribe</v>
      </c>
      <c r="C253" s="51" t="str">
        <f>VLOOKUP(MYRANKS_H[[#This Row],[PLAYERID]],PLAYERIDMAP[],COLUMN(PLAYERIDMAP[FIRSTNAME]),FALSE)</f>
        <v>Juan</v>
      </c>
      <c r="D253" s="51" t="str">
        <f>VLOOKUP(MYRANKS_H[[#This Row],[PLAYERID]],PLAYERIDMAP[],COLUMN(PLAYERIDMAP[TEAM]),FALSE)</f>
        <v>LAD</v>
      </c>
      <c r="E253" s="51" t="str">
        <f>VLOOKUP(MYRANKS_H[[#This Row],[PLAYERID]],PLAYERIDMAP[],COLUMN(PLAYERIDMAP[POS]),FALSE)</f>
        <v>3B</v>
      </c>
      <c r="F253" s="51">
        <f>VLOOKUP(MYRANKS_H[[#This Row],[PLAYERID]],PLAYERIDMAP[],COLUMN(PLAYERIDMAP[IDFANGRAPHS]),FALSE)</f>
        <v>454</v>
      </c>
      <c r="G253" s="52">
        <f>IFERROR(VLOOKUP(MYRANKS_H[[#This Row],[IDFANGRAPHS]],STEAMER_H[],COLUMN(STEAMER_H[PA]),FALSE),0)</f>
        <v>461</v>
      </c>
      <c r="H253" s="52">
        <f>IFERROR(VLOOKUP(MYRANKS_H[[#This Row],[IDFANGRAPHS]],STEAMER_H[],COLUMN(STEAMER_H[AB]),FALSE),0)</f>
        <v>427</v>
      </c>
      <c r="I253" s="52">
        <f>IFERROR(VLOOKUP(MYRANKS_H[[#This Row],[IDFANGRAPHS]],STEAMER_H[],COLUMN(STEAMER_H[H]),FALSE),0)</f>
        <v>108</v>
      </c>
      <c r="J253" s="52">
        <f>IFERROR(VLOOKUP(MYRANKS_H[[#This Row],[IDFANGRAPHS]],STEAMER_H[],COLUMN(STEAMER_H[2B]),FALSE),0)</f>
        <v>22</v>
      </c>
      <c r="K253" s="52">
        <f>IFERROR(VLOOKUP(MYRANKS_H[[#This Row],[IDFANGRAPHS]],STEAMER_H[],COLUMN(STEAMER_H[3B]),FALSE),0)</f>
        <v>1</v>
      </c>
      <c r="L253" s="52">
        <f>IFERROR(VLOOKUP(MYRANKS_H[[#This Row],[IDFANGRAPHS]],STEAMER_H[],COLUMN(STEAMER_H[HR]),FALSE),0)</f>
        <v>11</v>
      </c>
      <c r="M253" s="52">
        <f>IFERROR(VLOOKUP(MYRANKS_H[[#This Row],[IDFANGRAPHS]],STEAMER_H[],COLUMN(STEAMER_H[R]),FALSE),0)</f>
        <v>43</v>
      </c>
      <c r="N253" s="52">
        <f>IFERROR(VLOOKUP(MYRANKS_H[[#This Row],[IDFANGRAPHS]],STEAMER_H[],COLUMN(STEAMER_H[RBI]),FALSE),0)</f>
        <v>50</v>
      </c>
      <c r="O253" s="52">
        <f>IFERROR(VLOOKUP(MYRANKS_H[[#This Row],[IDFANGRAPHS]],STEAMER_H[],COLUMN(STEAMER_H[BB]),FALSE),0)</f>
        <v>25</v>
      </c>
      <c r="P253" s="52">
        <f>IFERROR(VLOOKUP(MYRANKS_H[[#This Row],[IDFANGRAPHS]],STEAMER_H[],COLUMN(STEAMER_H[HBP]),FALSE),0)</f>
        <v>3</v>
      </c>
      <c r="Q253" s="52">
        <f>IFERROR(VLOOKUP(MYRANKS_H[[#This Row],[IDFANGRAPHS]],STEAMER_H[],COLUMN(STEAMER_H[SO]),FALSE),0)</f>
        <v>89</v>
      </c>
      <c r="R253" s="52">
        <f>IFERROR(VLOOKUP(MYRANKS_H[[#This Row],[IDFANGRAPHS]],STEAMER_H[],COLUMN(STEAMER_H[SB]),FALSE),0)</f>
        <v>2</v>
      </c>
      <c r="S253" s="54">
        <f>IFERROR(MYRANKS_H[[#This Row],[H]]/MYRANKS_H[[#This Row],[AB]],0)</f>
        <v>0.25292740046838408</v>
      </c>
      <c r="T253" s="54">
        <f>IFERROR((MYRANKS_H[[#This Row],[H]]+MYRANKS_H[[#This Row],[BB]]+MYRANKS_H[[#This Row],[HBP]])/(MYRANKS_H[[#This Row],[AB]]+MYRANKS_H[[#This Row],[BB]]+MYRANKS_H[[#This Row],[HBP]]),0)</f>
        <v>0.29890109890109889</v>
      </c>
      <c r="U253" s="54">
        <f>IFERROR((MYRANKS_H[[#This Row],[H]]+MYRANKS_H[[#This Row],[2B]]+2*MYRANKS_H[[#This Row],[3B]]+3*MYRANKS_H[[#This Row],[HR]])/MYRANKS_H[[#This Row],[AB]],0)</f>
        <v>0.38641686182669788</v>
      </c>
      <c r="V2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  <c r="W253" s="69">
        <f>VLOOKUP(MYRANKS_H[[#This Row],[POS]],REPLACEMENT_LEVEL[],2,FALSE)</f>
        <v>501</v>
      </c>
      <c r="X253" s="69">
        <f>MYRANKS_H[[#This Row],[PROJ PTS]]-MYRANKS_H[[#This Row],[REPL LEVEL]]</f>
        <v>-137</v>
      </c>
    </row>
    <row r="254" spans="1:24" ht="15" customHeight="1" x14ac:dyDescent="0.25">
      <c r="A254" s="44" t="s">
        <v>18137</v>
      </c>
      <c r="B254" s="46" t="str">
        <f>VLOOKUP(MYRANKS_H[[#This Row],[PLAYERID]],PLAYERIDMAP[],COLUMN(PLAYERIDMAP[LASTNAME]),FALSE)</f>
        <v>Middlebrooks</v>
      </c>
      <c r="C254" s="51" t="str">
        <f>VLOOKUP(MYRANKS_H[[#This Row],[PLAYERID]],PLAYERIDMAP[],COLUMN(PLAYERIDMAP[FIRSTNAME]),FALSE)</f>
        <v>Will</v>
      </c>
      <c r="D254" s="51" t="str">
        <f>VLOOKUP(MYRANKS_H[[#This Row],[PLAYERID]],PLAYERIDMAP[],COLUMN(PLAYERIDMAP[TEAM]),FALSE)</f>
        <v>BOS</v>
      </c>
      <c r="E254" s="51" t="str">
        <f>VLOOKUP(MYRANKS_H[[#This Row],[PLAYERID]],PLAYERIDMAP[],COLUMN(PLAYERIDMAP[POS]),FALSE)</f>
        <v>3B</v>
      </c>
      <c r="F254" s="51">
        <f>VLOOKUP(MYRANKS_H[[#This Row],[PLAYERID]],PLAYERIDMAP[],COLUMN(PLAYERIDMAP[IDFANGRAPHS]),FALSE)</f>
        <v>7002</v>
      </c>
      <c r="G254" s="52">
        <f>IFERROR(VLOOKUP(MYRANKS_H[[#This Row],[IDFANGRAPHS]],STEAMER_H[],COLUMN(STEAMER_H[PA]),FALSE),0)</f>
        <v>492</v>
      </c>
      <c r="H254" s="52">
        <f>IFERROR(VLOOKUP(MYRANKS_H[[#This Row],[IDFANGRAPHS]],STEAMER_H[],COLUMN(STEAMER_H[AB]),FALSE),0)</f>
        <v>452</v>
      </c>
      <c r="I254" s="52">
        <f>IFERROR(VLOOKUP(MYRANKS_H[[#This Row],[IDFANGRAPHS]],STEAMER_H[],COLUMN(STEAMER_H[H]),FALSE),0)</f>
        <v>102</v>
      </c>
      <c r="J254" s="52">
        <f>IFERROR(VLOOKUP(MYRANKS_H[[#This Row],[IDFANGRAPHS]],STEAMER_H[],COLUMN(STEAMER_H[2B]),FALSE),0)</f>
        <v>18</v>
      </c>
      <c r="K254" s="52">
        <f>IFERROR(VLOOKUP(MYRANKS_H[[#This Row],[IDFANGRAPHS]],STEAMER_H[],COLUMN(STEAMER_H[3B]),FALSE),0)</f>
        <v>1</v>
      </c>
      <c r="L254" s="52">
        <f>IFERROR(VLOOKUP(MYRANKS_H[[#This Row],[IDFANGRAPHS]],STEAMER_H[],COLUMN(STEAMER_H[HR]),FALSE),0)</f>
        <v>16</v>
      </c>
      <c r="M254" s="52">
        <f>IFERROR(VLOOKUP(MYRANKS_H[[#This Row],[IDFANGRAPHS]],STEAMER_H[],COLUMN(STEAMER_H[R]),FALSE),0)</f>
        <v>46</v>
      </c>
      <c r="N254" s="52">
        <f>IFERROR(VLOOKUP(MYRANKS_H[[#This Row],[IDFANGRAPHS]],STEAMER_H[],COLUMN(STEAMER_H[RBI]),FALSE),0)</f>
        <v>53</v>
      </c>
      <c r="O254" s="52">
        <f>IFERROR(VLOOKUP(MYRANKS_H[[#This Row],[IDFANGRAPHS]],STEAMER_H[],COLUMN(STEAMER_H[BB]),FALSE),0)</f>
        <v>29</v>
      </c>
      <c r="P254" s="52">
        <f>IFERROR(VLOOKUP(MYRANKS_H[[#This Row],[IDFANGRAPHS]],STEAMER_H[],COLUMN(STEAMER_H[HBP]),FALSE),0)</f>
        <v>4</v>
      </c>
      <c r="Q254" s="52">
        <f>IFERROR(VLOOKUP(MYRANKS_H[[#This Row],[IDFANGRAPHS]],STEAMER_H[],COLUMN(STEAMER_H[SO]),FALSE),0)</f>
        <v>125</v>
      </c>
      <c r="R254" s="52">
        <f>IFERROR(VLOOKUP(MYRANKS_H[[#This Row],[IDFANGRAPHS]],STEAMER_H[],COLUMN(STEAMER_H[SB]),FALSE),0)</f>
        <v>4</v>
      </c>
      <c r="S254" s="54">
        <f>IFERROR(MYRANKS_H[[#This Row],[H]]/MYRANKS_H[[#This Row],[AB]],0)</f>
        <v>0.22566371681415928</v>
      </c>
      <c r="T254" s="54">
        <f>IFERROR((MYRANKS_H[[#This Row],[H]]+MYRANKS_H[[#This Row],[BB]]+MYRANKS_H[[#This Row],[HBP]])/(MYRANKS_H[[#This Row],[AB]]+MYRANKS_H[[#This Row],[BB]]+MYRANKS_H[[#This Row],[HBP]]),0)</f>
        <v>0.27835051546391754</v>
      </c>
      <c r="U254" s="54">
        <f>IFERROR((MYRANKS_H[[#This Row],[H]]+MYRANKS_H[[#This Row],[2B]]+2*MYRANKS_H[[#This Row],[3B]]+3*MYRANKS_H[[#This Row],[HR]])/MYRANKS_H[[#This Row],[AB]],0)</f>
        <v>0.37610619469026546</v>
      </c>
      <c r="V2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  <c r="W254" s="69">
        <f>VLOOKUP(MYRANKS_H[[#This Row],[POS]],REPLACEMENT_LEVEL[],2,FALSE)</f>
        <v>501</v>
      </c>
      <c r="X254" s="69">
        <f>MYRANKS_H[[#This Row],[PROJ PTS]]-MYRANKS_H[[#This Row],[REPL LEVEL]]</f>
        <v>-141</v>
      </c>
    </row>
    <row r="255" spans="1:24" ht="15" customHeight="1" x14ac:dyDescent="0.25">
      <c r="A255" s="48" t="s">
        <v>19663</v>
      </c>
      <c r="B255" s="46" t="str">
        <f>VLOOKUP(MYRANKS_H[[#This Row],[PLAYERID]],PLAYERIDMAP[],COLUMN(PLAYERIDMAP[LASTNAME]),FALSE)</f>
        <v>Souza</v>
      </c>
      <c r="C255" s="51" t="str">
        <f>VLOOKUP(MYRANKS_H[[#This Row],[PLAYERID]],PLAYERIDMAP[],COLUMN(PLAYERIDMAP[FIRSTNAME]),FALSE)</f>
        <v>Steven</v>
      </c>
      <c r="D255" s="51" t="str">
        <f>VLOOKUP(MYRANKS_H[[#This Row],[PLAYERID]],PLAYERIDMAP[],COLUMN(PLAYERIDMAP[TEAM]),FALSE)</f>
        <v>WAS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5667</v>
      </c>
      <c r="G255" s="52">
        <f>IFERROR(VLOOKUP(MYRANKS_H[[#This Row],[IDFANGRAPHS]],STEAMER_H[],COLUMN(STEAMER_H[PA]),FALSE),0)</f>
        <v>333</v>
      </c>
      <c r="H255" s="52">
        <f>IFERROR(VLOOKUP(MYRANKS_H[[#This Row],[IDFANGRAPHS]],STEAMER_H[],COLUMN(STEAMER_H[AB]),FALSE),0)</f>
        <v>296</v>
      </c>
      <c r="I255" s="52">
        <f>IFERROR(VLOOKUP(MYRANKS_H[[#This Row],[IDFANGRAPHS]],STEAMER_H[],COLUMN(STEAMER_H[H]),FALSE),0)</f>
        <v>74</v>
      </c>
      <c r="J255" s="52">
        <f>IFERROR(VLOOKUP(MYRANKS_H[[#This Row],[IDFANGRAPHS]],STEAMER_H[],COLUMN(STEAMER_H[2B]),FALSE),0)</f>
        <v>14</v>
      </c>
      <c r="K255" s="52">
        <f>IFERROR(VLOOKUP(MYRANKS_H[[#This Row],[IDFANGRAPHS]],STEAMER_H[],COLUMN(STEAMER_H[3B]),FALSE),0)</f>
        <v>1</v>
      </c>
      <c r="L255" s="52">
        <f>IFERROR(VLOOKUP(MYRANKS_H[[#This Row],[IDFANGRAPHS]],STEAMER_H[],COLUMN(STEAMER_H[HR]),FALSE),0)</f>
        <v>11</v>
      </c>
      <c r="M255" s="52">
        <f>IFERROR(VLOOKUP(MYRANKS_H[[#This Row],[IDFANGRAPHS]],STEAMER_H[],COLUMN(STEAMER_H[R]),FALSE),0)</f>
        <v>39</v>
      </c>
      <c r="N255" s="52">
        <f>IFERROR(VLOOKUP(MYRANKS_H[[#This Row],[IDFANGRAPHS]],STEAMER_H[],COLUMN(STEAMER_H[RBI]),FALSE),0)</f>
        <v>39</v>
      </c>
      <c r="O255" s="52">
        <f>IFERROR(VLOOKUP(MYRANKS_H[[#This Row],[IDFANGRAPHS]],STEAMER_H[],COLUMN(STEAMER_H[BB]),FALSE),0)</f>
        <v>30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72</v>
      </c>
      <c r="R255" s="52">
        <f>IFERROR(VLOOKUP(MYRANKS_H[[#This Row],[IDFANGRAPHS]],STEAMER_H[],COLUMN(STEAMER_H[SB]),FALSE),0)</f>
        <v>15</v>
      </c>
      <c r="S255" s="54">
        <f>IFERROR(MYRANKS_H[[#This Row],[H]]/MYRANKS_H[[#This Row],[AB]],0)</f>
        <v>0.25</v>
      </c>
      <c r="T255" s="54">
        <f>IFERROR((MYRANKS_H[[#This Row],[H]]+MYRANKS_H[[#This Row],[BB]]+MYRANKS_H[[#This Row],[HBP]])/(MYRANKS_H[[#This Row],[AB]]+MYRANKS_H[[#This Row],[BB]]+MYRANKS_H[[#This Row],[HBP]]),0)</f>
        <v>0.32522796352583588</v>
      </c>
      <c r="U255" s="54">
        <f>IFERROR((MYRANKS_H[[#This Row],[H]]+MYRANKS_H[[#This Row],[2B]]+2*MYRANKS_H[[#This Row],[3B]]+3*MYRANKS_H[[#This Row],[HR]])/MYRANKS_H[[#This Row],[AB]],0)</f>
        <v>0.41554054054054052</v>
      </c>
      <c r="V2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55" s="69">
        <f>VLOOKUP(MYRANKS_H[[#This Row],[POS]],REPLACEMENT_LEVEL[],2,FALSE)</f>
        <v>496</v>
      </c>
      <c r="X255" s="69">
        <f>MYRANKS_H[[#This Row],[PROJ PTS]]-MYRANKS_H[[#This Row],[REPL LEVEL]]</f>
        <v>-141</v>
      </c>
    </row>
    <row r="256" spans="1:24" ht="15" customHeight="1" x14ac:dyDescent="0.25">
      <c r="A256" s="44" t="s">
        <v>17069</v>
      </c>
      <c r="B256" s="46" t="str">
        <f>VLOOKUP(MYRANKS_H[[#This Row],[PLAYERID]],PLAYERIDMAP[],COLUMN(PLAYERIDMAP[LASTNAME]),FALSE)</f>
        <v>Howard</v>
      </c>
      <c r="C256" s="51" t="str">
        <f>VLOOKUP(MYRANKS_H[[#This Row],[PLAYERID]],PLAYERIDMAP[],COLUMN(PLAYERIDMAP[FIRSTNAME]),FALSE)</f>
        <v>Ryan</v>
      </c>
      <c r="D256" s="51" t="str">
        <f>VLOOKUP(MYRANKS_H[[#This Row],[PLAYERID]],PLAYERIDMAP[],COLUMN(PLAYERIDMAP[TEAM]),FALSE)</f>
        <v>PHI</v>
      </c>
      <c r="E256" s="51" t="str">
        <f>VLOOKUP(MYRANKS_H[[#This Row],[PLAYERID]],PLAYERIDMAP[],COLUMN(PLAYERIDMAP[POS]),FALSE)</f>
        <v>1B</v>
      </c>
      <c r="F256" s="51">
        <f>VLOOKUP(MYRANKS_H[[#This Row],[PLAYERID]],PLAYERIDMAP[],COLUMN(PLAYERIDMAP[IDFANGRAPHS]),FALSE)</f>
        <v>2154</v>
      </c>
      <c r="G256" s="52">
        <f>IFERROR(VLOOKUP(MYRANKS_H[[#This Row],[IDFANGRAPHS]],STEAMER_H[],COLUMN(STEAMER_H[PA]),FALSE),0)</f>
        <v>386</v>
      </c>
      <c r="H256" s="52">
        <f>IFERROR(VLOOKUP(MYRANKS_H[[#This Row],[IDFANGRAPHS]],STEAMER_H[],COLUMN(STEAMER_H[AB]),FALSE),0)</f>
        <v>341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14</v>
      </c>
      <c r="M256" s="52">
        <f>IFERROR(VLOOKUP(MYRANKS_H[[#This Row],[IDFANGRAPHS]],STEAMER_H[],COLUMN(STEAMER_H[R]),FALSE),0)</f>
        <v>40</v>
      </c>
      <c r="N256" s="52">
        <f>IFERROR(VLOOKUP(MYRANKS_H[[#This Row],[IDFANGRAPHS]],STEAMER_H[],COLUMN(STEAMER_H[RBI]),FALSE),0)</f>
        <v>45</v>
      </c>
      <c r="O256" s="52">
        <f>IFERROR(VLOOKUP(MYRANKS_H[[#This Row],[IDFANGRAPHS]],STEAMER_H[],COLUMN(STEAMER_H[BB]),FALSE),0)</f>
        <v>37</v>
      </c>
      <c r="P256" s="52">
        <f>IFERROR(VLOOKUP(MYRANKS_H[[#This Row],[IDFANGRAPHS]],STEAMER_H[],COLUMN(STEAMER_H[HBP]),FALSE),0)</f>
        <v>4</v>
      </c>
      <c r="Q256" s="52">
        <f>IFERROR(VLOOKUP(MYRANKS_H[[#This Row],[IDFANGRAPHS]],STEAMER_H[],COLUMN(STEAMER_H[SO]),FALSE),0)</f>
        <v>116</v>
      </c>
      <c r="R256" s="52">
        <f>IFERROR(VLOOKUP(MYRANKS_H[[#This Row],[IDFANGRAPHS]],STEAMER_H[],COLUMN(STEAMER_H[SB]),FALSE),0)</f>
        <v>0</v>
      </c>
      <c r="S256" s="54">
        <f>IFERROR(MYRANKS_H[[#This Row],[H]]/MYRANKS_H[[#This Row],[AB]],0)</f>
        <v>0.22287390029325513</v>
      </c>
      <c r="T256" s="54">
        <f>IFERROR((MYRANKS_H[[#This Row],[H]]+MYRANKS_H[[#This Row],[BB]]+MYRANKS_H[[#This Row],[HBP]])/(MYRANKS_H[[#This Row],[AB]]+MYRANKS_H[[#This Row],[BB]]+MYRANKS_H[[#This Row],[HBP]]),0)</f>
        <v>0.30628272251308902</v>
      </c>
      <c r="U256" s="54">
        <f>IFERROR((MYRANKS_H[[#This Row],[H]]+MYRANKS_H[[#This Row],[2B]]+2*MYRANKS_H[[#This Row],[3B]]+3*MYRANKS_H[[#This Row],[HR]])/MYRANKS_H[[#This Row],[AB]],0)</f>
        <v>0.39296187683284456</v>
      </c>
      <c r="V2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256" s="69">
        <f>VLOOKUP(MYRANKS_H[[#This Row],[POS]],REPLACEMENT_LEVEL[],2,FALSE)</f>
        <v>467</v>
      </c>
      <c r="X256" s="69">
        <f>MYRANKS_H[[#This Row],[PROJ PTS]]-MYRANKS_H[[#This Row],[REPL LEVEL]]</f>
        <v>-144</v>
      </c>
    </row>
    <row r="257" spans="1:24" ht="15" customHeight="1" x14ac:dyDescent="0.25">
      <c r="A257" s="44" t="s">
        <v>15937</v>
      </c>
      <c r="B257" s="46" t="str">
        <f>VLOOKUP(MYRANKS_H[[#This Row],[PLAYERID]],PLAYERIDMAP[],COLUMN(PLAYERIDMAP[LASTNAME]),FALSE)</f>
        <v>Denorfia</v>
      </c>
      <c r="C257" s="51" t="str">
        <f>VLOOKUP(MYRANKS_H[[#This Row],[PLAYERID]],PLAYERIDMAP[],COLUMN(PLAYERIDMAP[FIRSTNAME]),FALSE)</f>
        <v>Chris</v>
      </c>
      <c r="D257" s="51" t="str">
        <f>VLOOKUP(MYRANKS_H[[#This Row],[PLAYERID]],PLAYERIDMAP[],COLUMN(PLAYERIDMAP[TEAM]),FALSE)</f>
        <v>SEA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4400</v>
      </c>
      <c r="G257" s="52">
        <f>IFERROR(VLOOKUP(MYRANKS_H[[#This Row],[IDFANGRAPHS]],STEAMER_H[],COLUMN(STEAMER_H[PA]),FALSE),0)</f>
        <v>387</v>
      </c>
      <c r="H257" s="52">
        <f>IFERROR(VLOOKUP(MYRANKS_H[[#This Row],[IDFANGRAPHS]],STEAMER_H[],COLUMN(STEAMER_H[AB]),FALSE),0)</f>
        <v>351</v>
      </c>
      <c r="I257" s="52">
        <f>IFERROR(VLOOKUP(MYRANKS_H[[#This Row],[IDFANGRAPHS]],STEAMER_H[],COLUMN(STEAMER_H[H]),FALSE),0)</f>
        <v>92</v>
      </c>
      <c r="J257" s="52">
        <f>IFERROR(VLOOKUP(MYRANKS_H[[#This Row],[IDFANGRAPHS]],STEAMER_H[],COLUMN(STEAMER_H[2B]),FALSE),0)</f>
        <v>17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7</v>
      </c>
      <c r="M257" s="52">
        <f>IFERROR(VLOOKUP(MYRANKS_H[[#This Row],[IDFANGRAPHS]],STEAMER_H[],COLUMN(STEAMER_H[R]),FALSE),0)</f>
        <v>42</v>
      </c>
      <c r="N257" s="52">
        <f>IFERROR(VLOOKUP(MYRANKS_H[[#This Row],[IDFANGRAPHS]],STEAMER_H[],COLUMN(STEAMER_H[RBI]),FALSE),0)</f>
        <v>36</v>
      </c>
      <c r="O257" s="52">
        <f>IFERROR(VLOOKUP(MYRANKS_H[[#This Row],[IDFANGRAPHS]],STEAMER_H[],COLUMN(STEAMER_H[BB]),FALSE),0)</f>
        <v>29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69</v>
      </c>
      <c r="R257" s="52">
        <f>IFERROR(VLOOKUP(MYRANKS_H[[#This Row],[IDFANGRAPHS]],STEAMER_H[],COLUMN(STEAMER_H[SB]),FALSE),0)</f>
        <v>8</v>
      </c>
      <c r="S257" s="54">
        <f>IFERROR(MYRANKS_H[[#This Row],[H]]/MYRANKS_H[[#This Row],[AB]],0)</f>
        <v>0.2621082621082621</v>
      </c>
      <c r="T257" s="54">
        <f>IFERROR((MYRANKS_H[[#This Row],[H]]+MYRANKS_H[[#This Row],[BB]]+MYRANKS_H[[#This Row],[HBP]])/(MYRANKS_H[[#This Row],[AB]]+MYRANKS_H[[#This Row],[BB]]+MYRANKS_H[[#This Row],[HBP]]),0)</f>
        <v>0.3219895287958115</v>
      </c>
      <c r="U257" s="54">
        <f>IFERROR((MYRANKS_H[[#This Row],[H]]+MYRANKS_H[[#This Row],[2B]]+2*MYRANKS_H[[#This Row],[3B]]+3*MYRANKS_H[[#This Row],[HR]])/MYRANKS_H[[#This Row],[AB]],0)</f>
        <v>0.38746438746438744</v>
      </c>
      <c r="V2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  <c r="W257" s="69">
        <f>VLOOKUP(MYRANKS_H[[#This Row],[POS]],REPLACEMENT_LEVEL[],2,FALSE)</f>
        <v>496</v>
      </c>
      <c r="X257" s="69">
        <f>MYRANKS_H[[#This Row],[PROJ PTS]]-MYRANKS_H[[#This Row],[REPL LEVEL]]</f>
        <v>-147</v>
      </c>
    </row>
    <row r="258" spans="1:24" ht="15" customHeight="1" x14ac:dyDescent="0.25">
      <c r="A258" s="44" t="s">
        <v>19155</v>
      </c>
      <c r="B258" s="46" t="str">
        <f>VLOOKUP(MYRANKS_H[[#This Row],[PLAYERID]],PLAYERIDMAP[],COLUMN(PLAYERIDMAP[LASTNAME]),FALSE)</f>
        <v>Rodriguez</v>
      </c>
      <c r="C258" s="51" t="str">
        <f>VLOOKUP(MYRANKS_H[[#This Row],[PLAYERID]],PLAYERIDMAP[],COLUMN(PLAYERIDMAP[FIRSTNAME]),FALSE)</f>
        <v>Alex</v>
      </c>
      <c r="D258" s="51" t="str">
        <f>VLOOKUP(MYRANKS_H[[#This Row],[PLAYERID]],PLAYERIDMAP[],COLUMN(PLAYERIDMAP[TEAM]),FALSE)</f>
        <v>NYY</v>
      </c>
      <c r="E258" s="51" t="str">
        <f>VLOOKUP(MYRANKS_H[[#This Row],[PLAYERID]],PLAYERIDMAP[],COLUMN(PLAYERIDMAP[POS]),FALSE)</f>
        <v>3B</v>
      </c>
      <c r="F258" s="51">
        <f>VLOOKUP(MYRANKS_H[[#This Row],[PLAYERID]],PLAYERIDMAP[],COLUMN(PLAYERIDMAP[IDFANGRAPHS]),FALSE)</f>
        <v>1274</v>
      </c>
      <c r="G258" s="52">
        <f>IFERROR(VLOOKUP(MYRANKS_H[[#This Row],[IDFANGRAPHS]],STEAMER_H[],COLUMN(STEAMER_H[PA]),FALSE),0)</f>
        <v>410</v>
      </c>
      <c r="H258" s="52">
        <f>IFERROR(VLOOKUP(MYRANKS_H[[#This Row],[IDFANGRAPHS]],STEAMER_H[],COLUMN(STEAMER_H[AB]),FALSE),0)</f>
        <v>362</v>
      </c>
      <c r="I258" s="52">
        <f>IFERROR(VLOOKUP(MYRANKS_H[[#This Row],[IDFANGRAPHS]],STEAMER_H[],COLUMN(STEAMER_H[H]),FALSE),0)</f>
        <v>85</v>
      </c>
      <c r="J258" s="52">
        <f>IFERROR(VLOOKUP(MYRANKS_H[[#This Row],[IDFANGRAPHS]],STEAMER_H[],COLUMN(STEAMER_H[2B]),FALSE),0)</f>
        <v>15</v>
      </c>
      <c r="K258" s="52">
        <f>IFERROR(VLOOKUP(MYRANKS_H[[#This Row],[IDFANGRAPHS]],STEAMER_H[],COLUMN(STEAMER_H[3B]),FALSE),0)</f>
        <v>1</v>
      </c>
      <c r="L258" s="52">
        <f>IFERROR(VLOOKUP(MYRANKS_H[[#This Row],[IDFANGRAPHS]],STEAMER_H[],COLUMN(STEAMER_H[HR]),FALSE),0)</f>
        <v>12</v>
      </c>
      <c r="M258" s="52">
        <f>IFERROR(VLOOKUP(MYRANKS_H[[#This Row],[IDFANGRAPHS]],STEAMER_H[],COLUMN(STEAMER_H[R]),FALSE),0)</f>
        <v>45</v>
      </c>
      <c r="N258" s="52">
        <f>IFERROR(VLOOKUP(MYRANKS_H[[#This Row],[IDFANGRAPHS]],STEAMER_H[],COLUMN(STEAMER_H[RBI]),FALSE),0)</f>
        <v>45</v>
      </c>
      <c r="O258" s="52">
        <f>IFERROR(VLOOKUP(MYRANKS_H[[#This Row],[IDFANGRAPHS]],STEAMER_H[],COLUMN(STEAMER_H[BB]),FALSE),0)</f>
        <v>39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99</v>
      </c>
      <c r="R258" s="52">
        <f>IFERROR(VLOOKUP(MYRANKS_H[[#This Row],[IDFANGRAPHS]],STEAMER_H[],COLUMN(STEAMER_H[SB]),FALSE),0)</f>
        <v>5</v>
      </c>
      <c r="S258" s="54">
        <f>IFERROR(MYRANKS_H[[#This Row],[H]]/MYRANKS_H[[#This Row],[AB]],0)</f>
        <v>0.23480662983425415</v>
      </c>
      <c r="T258" s="54">
        <f>IFERROR((MYRANKS_H[[#This Row],[H]]+MYRANKS_H[[#This Row],[BB]]+MYRANKS_H[[#This Row],[HBP]])/(MYRANKS_H[[#This Row],[AB]]+MYRANKS_H[[#This Row],[BB]]+MYRANKS_H[[#This Row],[HBP]]),0)</f>
        <v>0.31773399014778325</v>
      </c>
      <c r="U258" s="54">
        <f>IFERROR((MYRANKS_H[[#This Row],[H]]+MYRANKS_H[[#This Row],[2B]]+2*MYRANKS_H[[#This Row],[3B]]+3*MYRANKS_H[[#This Row],[HR]])/MYRANKS_H[[#This Row],[AB]],0)</f>
        <v>0.38121546961325969</v>
      </c>
      <c r="V2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258" s="69">
        <f>VLOOKUP(MYRANKS_H[[#This Row],[POS]],REPLACEMENT_LEVEL[],2,FALSE)</f>
        <v>501</v>
      </c>
      <c r="X258" s="69">
        <f>MYRANKS_H[[#This Row],[PROJ PTS]]-MYRANKS_H[[#This Row],[REPL LEVEL]]</f>
        <v>-148</v>
      </c>
    </row>
    <row r="259" spans="1:24" ht="15" customHeight="1" x14ac:dyDescent="0.25">
      <c r="A259" s="44" t="s">
        <v>16335</v>
      </c>
      <c r="B259" s="46" t="str">
        <f>VLOOKUP(MYRANKS_H[[#This Row],[PLAYERID]],PLAYERIDMAP[],COLUMN(PLAYERIDMAP[LASTNAME]),FALSE)</f>
        <v>Forsythe</v>
      </c>
      <c r="C259" s="51" t="str">
        <f>VLOOKUP(MYRANKS_H[[#This Row],[PLAYERID]],PLAYERIDMAP[],COLUMN(PLAYERIDMAP[FIRSTNAME]),FALSE)</f>
        <v>Logan</v>
      </c>
      <c r="D259" s="51" t="str">
        <f>VLOOKUP(MYRANKS_H[[#This Row],[PLAYERID]],PLAYERIDMAP[],COLUMN(PLAYERIDMAP[TEAM]),FALSE)</f>
        <v>TB</v>
      </c>
      <c r="E259" s="51" t="str">
        <f>VLOOKUP(MYRANKS_H[[#This Row],[PLAYERID]],PLAYERIDMAP[],COLUMN(PLAYERIDMAP[POS]),FALSE)</f>
        <v>2B</v>
      </c>
      <c r="F259" s="51">
        <f>VLOOKUP(MYRANKS_H[[#This Row],[PLAYERID]],PLAYERIDMAP[],COLUMN(PLAYERIDMAP[IDFANGRAPHS]),FALSE)</f>
        <v>7185</v>
      </c>
      <c r="G259" s="52">
        <f>IFERROR(VLOOKUP(MYRANKS_H[[#This Row],[IDFANGRAPHS]],STEAMER_H[],COLUMN(STEAMER_H[PA]),FALSE),0)</f>
        <v>439</v>
      </c>
      <c r="H259" s="52">
        <f>IFERROR(VLOOKUP(MYRANKS_H[[#This Row],[IDFANGRAPHS]],STEAMER_H[],COLUMN(STEAMER_H[AB]),FALSE),0)</f>
        <v>392</v>
      </c>
      <c r="I259" s="52">
        <f>IFERROR(VLOOKUP(MYRANKS_H[[#This Row],[IDFANGRAPHS]],STEAMER_H[],COLUMN(STEAMER_H[H]),FALSE),0)</f>
        <v>92</v>
      </c>
      <c r="J259" s="52">
        <f>IFERROR(VLOOKUP(MYRANKS_H[[#This Row],[IDFANGRAPHS]],STEAMER_H[],COLUMN(STEAMER_H[2B]),FALSE),0)</f>
        <v>17</v>
      </c>
      <c r="K259" s="52">
        <f>IFERROR(VLOOKUP(MYRANKS_H[[#This Row],[IDFANGRAPHS]],STEAMER_H[],COLUMN(STEAMER_H[3B]),FALSE),0)</f>
        <v>2</v>
      </c>
      <c r="L259" s="52">
        <f>IFERROR(VLOOKUP(MYRANKS_H[[#This Row],[IDFANGRAPHS]],STEAMER_H[],COLUMN(STEAMER_H[HR]),FALSE),0)</f>
        <v>8</v>
      </c>
      <c r="M259" s="52">
        <f>IFERROR(VLOOKUP(MYRANKS_H[[#This Row],[IDFANGRAPHS]],STEAMER_H[],COLUMN(STEAMER_H[R]),FALSE),0)</f>
        <v>43</v>
      </c>
      <c r="N259" s="52">
        <f>IFERROR(VLOOKUP(MYRANKS_H[[#This Row],[IDFANGRAPHS]],STEAMER_H[],COLUMN(STEAMER_H[RBI]),FALSE),0)</f>
        <v>41</v>
      </c>
      <c r="O259" s="52">
        <f>IFERROR(VLOOKUP(MYRANKS_H[[#This Row],[IDFANGRAPHS]],STEAMER_H[],COLUMN(STEAMER_H[BB]),FALSE),0)</f>
        <v>36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88</v>
      </c>
      <c r="R259" s="52">
        <f>IFERROR(VLOOKUP(MYRANKS_H[[#This Row],[IDFANGRAPHS]],STEAMER_H[],COLUMN(STEAMER_H[SB]),FALSE),0)</f>
        <v>5</v>
      </c>
      <c r="S259" s="54">
        <f>IFERROR(MYRANKS_H[[#This Row],[H]]/MYRANKS_H[[#This Row],[AB]],0)</f>
        <v>0.23469387755102042</v>
      </c>
      <c r="T259" s="54">
        <f>IFERROR((MYRANKS_H[[#This Row],[H]]+MYRANKS_H[[#This Row],[BB]]+MYRANKS_H[[#This Row],[HBP]])/(MYRANKS_H[[#This Row],[AB]]+MYRANKS_H[[#This Row],[BB]]+MYRANKS_H[[#This Row],[HBP]]),0)</f>
        <v>0.30715935334872979</v>
      </c>
      <c r="U259" s="54">
        <f>IFERROR((MYRANKS_H[[#This Row],[H]]+MYRANKS_H[[#This Row],[2B]]+2*MYRANKS_H[[#This Row],[3B]]+3*MYRANKS_H[[#This Row],[HR]])/MYRANKS_H[[#This Row],[AB]],0)</f>
        <v>0.34948979591836737</v>
      </c>
      <c r="V2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59" s="69">
        <f>VLOOKUP(MYRANKS_H[[#This Row],[POS]],REPLACEMENT_LEVEL[],2,FALSE)</f>
        <v>473</v>
      </c>
      <c r="X259" s="69">
        <f>MYRANKS_H[[#This Row],[PROJ PTS]]-MYRANKS_H[[#This Row],[REPL LEVEL]]</f>
        <v>-149</v>
      </c>
    </row>
    <row r="260" spans="1:24" ht="15" customHeight="1" x14ac:dyDescent="0.25">
      <c r="A260" s="44" t="s">
        <v>16140</v>
      </c>
      <c r="B260" s="46" t="str">
        <f>VLOOKUP(MYRANKS_H[[#This Row],[PLAYERID]],PLAYERIDMAP[],COLUMN(PLAYERIDMAP[LASTNAME]),FALSE)</f>
        <v>Ellis</v>
      </c>
      <c r="C260" s="51" t="str">
        <f>VLOOKUP(MYRANKS_H[[#This Row],[PLAYERID]],PLAYERIDMAP[],COLUMN(PLAYERIDMAP[FIRSTNAME]),FALSE)</f>
        <v>A.J.</v>
      </c>
      <c r="D260" s="51" t="str">
        <f>VLOOKUP(MYRANKS_H[[#This Row],[PLAYERID]],PLAYERIDMAP[],COLUMN(PLAYERIDMAP[TEAM]),FALSE)</f>
        <v>LAD</v>
      </c>
      <c r="E260" s="51" t="str">
        <f>VLOOKUP(MYRANKS_H[[#This Row],[PLAYERID]],PLAYERIDMAP[],COLUMN(PLAYERIDMAP[POS]),FALSE)</f>
        <v>C</v>
      </c>
      <c r="F260" s="51">
        <f>VLOOKUP(MYRANKS_H[[#This Row],[PLAYERID]],PLAYERIDMAP[],COLUMN(PLAYERIDMAP[IDFANGRAPHS]),FALSE)</f>
        <v>5677</v>
      </c>
      <c r="G260" s="52">
        <f>IFERROR(VLOOKUP(MYRANKS_H[[#This Row],[IDFANGRAPHS]],STEAMER_H[],COLUMN(STEAMER_H[PA]),FALSE),0)</f>
        <v>181</v>
      </c>
      <c r="H260" s="52">
        <f>IFERROR(VLOOKUP(MYRANKS_H[[#This Row],[IDFANGRAPHS]],STEAMER_H[],COLUMN(STEAMER_H[AB]),FALSE),0)</f>
        <v>155</v>
      </c>
      <c r="I260" s="52">
        <f>IFERROR(VLOOKUP(MYRANKS_H[[#This Row],[IDFANGRAPHS]],STEAMER_H[],COLUMN(STEAMER_H[H]),FALSE),0)</f>
        <v>35</v>
      </c>
      <c r="J260" s="52">
        <f>IFERROR(VLOOKUP(MYRANKS_H[[#This Row],[IDFANGRAPHS]],STEAMER_H[],COLUMN(STEAMER_H[2B]),FALSE),0)</f>
        <v>6</v>
      </c>
      <c r="K260" s="52">
        <f>IFERROR(VLOOKUP(MYRANKS_H[[#This Row],[IDFANGRAPHS]],STEAMER_H[],COLUMN(STEAMER_H[3B]),FALSE),0)</f>
        <v>0</v>
      </c>
      <c r="L260" s="52">
        <f>IFERROR(VLOOKUP(MYRANKS_H[[#This Row],[IDFANGRAPHS]],STEAMER_H[],COLUMN(STEAMER_H[HR]),FALSE),0)</f>
        <v>3</v>
      </c>
      <c r="M260" s="52">
        <f>IFERROR(VLOOKUP(MYRANKS_H[[#This Row],[IDFANGRAPHS]],STEAMER_H[],COLUMN(STEAMER_H[R]),FALSE),0)</f>
        <v>16</v>
      </c>
      <c r="N260" s="52">
        <f>IFERROR(VLOOKUP(MYRANKS_H[[#This Row],[IDFANGRAPHS]],STEAMER_H[],COLUMN(STEAMER_H[RBI]),FALSE),0)</f>
        <v>16</v>
      </c>
      <c r="O260" s="52">
        <f>IFERROR(VLOOKUP(MYRANKS_H[[#This Row],[IDFANGRAPHS]],STEAMER_H[],COLUMN(STEAMER_H[BB]),FALSE),0)</f>
        <v>22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34</v>
      </c>
      <c r="R260" s="52">
        <f>IFERROR(VLOOKUP(MYRANKS_H[[#This Row],[IDFANGRAPHS]],STEAMER_H[],COLUMN(STEAMER_H[SB]),FALSE),0)</f>
        <v>1</v>
      </c>
      <c r="S260" s="54">
        <f>IFERROR(MYRANKS_H[[#This Row],[H]]/MYRANKS_H[[#This Row],[AB]],0)</f>
        <v>0.22580645161290322</v>
      </c>
      <c r="T260" s="54">
        <f>IFERROR((MYRANKS_H[[#This Row],[H]]+MYRANKS_H[[#This Row],[BB]]+MYRANKS_H[[#This Row],[HBP]])/(MYRANKS_H[[#This Row],[AB]]+MYRANKS_H[[#This Row],[BB]]+MYRANKS_H[[#This Row],[HBP]]),0)</f>
        <v>0.32960893854748602</v>
      </c>
      <c r="U260" s="54">
        <f>IFERROR((MYRANKS_H[[#This Row],[H]]+MYRANKS_H[[#This Row],[2B]]+2*MYRANKS_H[[#This Row],[3B]]+3*MYRANKS_H[[#This Row],[HR]])/MYRANKS_H[[#This Row],[AB]],0)</f>
        <v>0.32258064516129031</v>
      </c>
      <c r="V2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0" s="69">
        <f>VLOOKUP(MYRANKS_H[[#This Row],[POS]],REPLACEMENT_LEVEL[],2,FALSE)</f>
        <v>284</v>
      </c>
      <c r="X260" s="69">
        <f>MYRANKS_H[[#This Row],[PROJ PTS]]-MYRANKS_H[[#This Row],[REPL LEVEL]]</f>
        <v>-150</v>
      </c>
    </row>
    <row r="261" spans="1:24" ht="15" customHeight="1" x14ac:dyDescent="0.25">
      <c r="A261" s="44" t="s">
        <v>16233</v>
      </c>
      <c r="B261" s="46" t="str">
        <f>VLOOKUP(MYRANKS_H[[#This Row],[PLAYERID]],PLAYERIDMAP[],COLUMN(PLAYERIDMAP[LASTNAME]),FALSE)</f>
        <v>Federowicz</v>
      </c>
      <c r="C261" s="51" t="str">
        <f>VLOOKUP(MYRANKS_H[[#This Row],[PLAYERID]],PLAYERIDMAP[],COLUMN(PLAYERIDMAP[FIRSTNAME]),FALSE)</f>
        <v>Tim</v>
      </c>
      <c r="D261" s="51" t="str">
        <f>VLOOKUP(MYRANKS_H[[#This Row],[PLAYERID]],PLAYERIDMAP[],COLUMN(PLAYERIDMAP[TEAM]),FALSE)</f>
        <v>SD</v>
      </c>
      <c r="E261" s="51" t="str">
        <f>VLOOKUP(MYRANKS_H[[#This Row],[PLAYERID]],PLAYERIDMAP[],COLUMN(PLAYERIDMAP[POS]),FALSE)</f>
        <v>C</v>
      </c>
      <c r="F261" s="51">
        <f>VLOOKUP(MYRANKS_H[[#This Row],[PLAYERID]],PLAYERIDMAP[],COLUMN(PLAYERIDMAP[IDFANGRAPHS]),FALSE)</f>
        <v>8609</v>
      </c>
      <c r="G261" s="52">
        <f>IFERROR(VLOOKUP(MYRANKS_H[[#This Row],[IDFANGRAPHS]],STEAMER_H[],COLUMN(STEAMER_H[PA]),FALSE),0)</f>
        <v>211</v>
      </c>
      <c r="H261" s="52">
        <f>IFERROR(VLOOKUP(MYRANKS_H[[#This Row],[IDFANGRAPHS]],STEAMER_H[],COLUMN(STEAMER_H[AB]),FALSE),0)</f>
        <v>192</v>
      </c>
      <c r="I261" s="52">
        <f>IFERROR(VLOOKUP(MYRANKS_H[[#This Row],[IDFANGRAPHS]],STEAMER_H[],COLUMN(STEAMER_H[H]),FALSE),0)</f>
        <v>43</v>
      </c>
      <c r="J261" s="52">
        <f>IFERROR(VLOOKUP(MYRANKS_H[[#This Row],[IDFANGRAPHS]],STEAMER_H[],COLUMN(STEAMER_H[2B]),FALSE),0)</f>
        <v>9</v>
      </c>
      <c r="K261" s="52">
        <f>IFERROR(VLOOKUP(MYRANKS_H[[#This Row],[IDFANGRAPHS]],STEAMER_H[],COLUMN(STEAMER_H[3B]),FALSE),0)</f>
        <v>0</v>
      </c>
      <c r="L261" s="52">
        <f>IFERROR(VLOOKUP(MYRANKS_H[[#This Row],[IDFANGRAPHS]],STEAMER_H[],COLUMN(STEAMER_H[HR]),FALSE),0)</f>
        <v>4</v>
      </c>
      <c r="M261" s="52">
        <f>IFERROR(VLOOKUP(MYRANKS_H[[#This Row],[IDFANGRAPHS]],STEAMER_H[],COLUMN(STEAMER_H[R]),FALSE),0)</f>
        <v>18</v>
      </c>
      <c r="N261" s="52">
        <f>IFERROR(VLOOKUP(MYRANKS_H[[#This Row],[IDFANGRAPHS]],STEAMER_H[],COLUMN(STEAMER_H[RBI]),FALSE),0)</f>
        <v>19</v>
      </c>
      <c r="O261" s="52">
        <f>IFERROR(VLOOKUP(MYRANKS_H[[#This Row],[IDFANGRAPHS]],STEAMER_H[],COLUMN(STEAMER_H[BB]),FALSE),0)</f>
        <v>15</v>
      </c>
      <c r="P261" s="52">
        <f>IFERROR(VLOOKUP(MYRANKS_H[[#This Row],[IDFANGRAPHS]],STEAMER_H[],COLUMN(STEAMER_H[HBP]),FALSE),0)</f>
        <v>1</v>
      </c>
      <c r="Q261" s="52">
        <f>IFERROR(VLOOKUP(MYRANKS_H[[#This Row],[IDFANGRAPHS]],STEAMER_H[],COLUMN(STEAMER_H[SO]),FALSE),0)</f>
        <v>49</v>
      </c>
      <c r="R261" s="52">
        <f>IFERROR(VLOOKUP(MYRANKS_H[[#This Row],[IDFANGRAPHS]],STEAMER_H[],COLUMN(STEAMER_H[SB]),FALSE),0)</f>
        <v>1</v>
      </c>
      <c r="S261" s="54">
        <f>IFERROR(MYRANKS_H[[#This Row],[H]]/MYRANKS_H[[#This Row],[AB]],0)</f>
        <v>0.22395833333333334</v>
      </c>
      <c r="T261" s="54">
        <f>IFERROR((MYRANKS_H[[#This Row],[H]]+MYRANKS_H[[#This Row],[BB]]+MYRANKS_H[[#This Row],[HBP]])/(MYRANKS_H[[#This Row],[AB]]+MYRANKS_H[[#This Row],[BB]]+MYRANKS_H[[#This Row],[HBP]]),0)</f>
        <v>0.28365384615384615</v>
      </c>
      <c r="U261" s="54">
        <f>IFERROR((MYRANKS_H[[#This Row],[H]]+MYRANKS_H[[#This Row],[2B]]+2*MYRANKS_H[[#This Row],[3B]]+3*MYRANKS_H[[#This Row],[HR]])/MYRANKS_H[[#This Row],[AB]],0)</f>
        <v>0.33333333333333331</v>
      </c>
      <c r="V2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1" s="69">
        <f>VLOOKUP(MYRANKS_H[[#This Row],[POS]],REPLACEMENT_LEVEL[],2,FALSE)</f>
        <v>284</v>
      </c>
      <c r="X261" s="69">
        <f>MYRANKS_H[[#This Row],[PROJ PTS]]-MYRANKS_H[[#This Row],[REPL LEVEL]]</f>
        <v>-150</v>
      </c>
    </row>
    <row r="262" spans="1:24" ht="15" customHeight="1" x14ac:dyDescent="0.25">
      <c r="A262" s="48" t="s">
        <v>17340</v>
      </c>
      <c r="B262" s="46" t="str">
        <f>VLOOKUP(MYRANKS_H[[#This Row],[PLAYERID]],PLAYERIDMAP[],COLUMN(PLAYERIDMAP[LASTNAME]),FALSE)</f>
        <v>Joseph</v>
      </c>
      <c r="C262" s="51" t="str">
        <f>VLOOKUP(MYRANKS_H[[#This Row],[PLAYERID]],PLAYERIDMAP[],COLUMN(PLAYERIDMAP[FIRSTNAME]),FALSE)</f>
        <v>Caleb</v>
      </c>
      <c r="D262" s="51" t="str">
        <f>VLOOKUP(MYRANKS_H[[#This Row],[PLAYERID]],PLAYERIDMAP[],COLUMN(PLAYERIDMAP[TEAM]),FALSE)</f>
        <v>BAL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7087</v>
      </c>
      <c r="G262" s="52">
        <f>IFERROR(VLOOKUP(MYRANKS_H[[#This Row],[IDFANGRAPHS]],STEAMER_H[],COLUMN(STEAMER_H[PA]),FALSE),0)</f>
        <v>207</v>
      </c>
      <c r="H262" s="52">
        <f>IFERROR(VLOOKUP(MYRANKS_H[[#This Row],[IDFANGRAPHS]],STEAMER_H[],COLUMN(STEAMER_H[AB]),FALSE),0)</f>
        <v>190</v>
      </c>
      <c r="I262" s="52">
        <f>IFERROR(VLOOKUP(MYRANKS_H[[#This Row],[IDFANGRAPHS]],STEAMER_H[],COLUMN(STEAMER_H[H]),FALSE),0)</f>
        <v>43</v>
      </c>
      <c r="J262" s="52">
        <f>IFERROR(VLOOKUP(MYRANKS_H[[#This Row],[IDFANGRAPHS]],STEAMER_H[],COLUMN(STEAMER_H[2B]),FALSE),0)</f>
        <v>8</v>
      </c>
      <c r="K262" s="52">
        <f>IFERROR(VLOOKUP(MYRANKS_H[[#This Row],[IDFANGRAPHS]],STEAMER_H[],COLUMN(STEAMER_H[3B]),FALSE),0)</f>
        <v>0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20</v>
      </c>
      <c r="N262" s="52">
        <f>IFERROR(VLOOKUP(MYRANKS_H[[#This Row],[IDFANGRAPHS]],STEAMER_H[],COLUMN(STEAMER_H[RBI]),FALSE),0)</f>
        <v>20</v>
      </c>
      <c r="O262" s="52">
        <f>IFERROR(VLOOKUP(MYRANKS_H[[#This Row],[IDFANGRAPHS]],STEAMER_H[],COLUMN(STEAMER_H[BB]),FALSE),0)</f>
        <v>12</v>
      </c>
      <c r="P262" s="52">
        <f>IFERROR(VLOOKUP(MYRANKS_H[[#This Row],[IDFANGRAPHS]],STEAMER_H[],COLUMN(STEAMER_H[HBP]),FALSE),0)</f>
        <v>1</v>
      </c>
      <c r="Q262" s="52">
        <f>IFERROR(VLOOKUP(MYRANKS_H[[#This Row],[IDFANGRAPHS]],STEAMER_H[],COLUMN(STEAMER_H[SO]),FALSE),0)</f>
        <v>44</v>
      </c>
      <c r="R262" s="52">
        <f>IFERROR(VLOOKUP(MYRANKS_H[[#This Row],[IDFANGRAPHS]],STEAMER_H[],COLUMN(STEAMER_H[SB]),FALSE),0)</f>
        <v>1</v>
      </c>
      <c r="S262" s="54">
        <f>IFERROR(MYRANKS_H[[#This Row],[H]]/MYRANKS_H[[#This Row],[AB]],0)</f>
        <v>0.22631578947368422</v>
      </c>
      <c r="T262" s="54">
        <f>IFERROR((MYRANKS_H[[#This Row],[H]]+MYRANKS_H[[#This Row],[BB]]+MYRANKS_H[[#This Row],[HBP]])/(MYRANKS_H[[#This Row],[AB]]+MYRANKS_H[[#This Row],[BB]]+MYRANKS_H[[#This Row],[HBP]]),0)</f>
        <v>0.27586206896551724</v>
      </c>
      <c r="U262" s="54">
        <f>IFERROR((MYRANKS_H[[#This Row],[H]]+MYRANKS_H[[#This Row],[2B]]+2*MYRANKS_H[[#This Row],[3B]]+3*MYRANKS_H[[#This Row],[HR]])/MYRANKS_H[[#This Row],[AB]],0)</f>
        <v>0.3473684210526316</v>
      </c>
      <c r="V2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262" s="69">
        <f>VLOOKUP(MYRANKS_H[[#This Row],[POS]],REPLACEMENT_LEVEL[],2,FALSE)</f>
        <v>284</v>
      </c>
      <c r="X262" s="69">
        <f>MYRANKS_H[[#This Row],[PROJ PTS]]-MYRANKS_H[[#This Row],[REPL LEVEL]]</f>
        <v>-151</v>
      </c>
    </row>
    <row r="263" spans="1:24" ht="15" customHeight="1" x14ac:dyDescent="0.25">
      <c r="A263" s="44" t="s">
        <v>15684</v>
      </c>
      <c r="B263" s="46" t="str">
        <f>VLOOKUP(MYRANKS_H[[#This Row],[PLAYERID]],PLAYERIDMAP[],COLUMN(PLAYERIDMAP[LASTNAME]),FALSE)</f>
        <v>Conger</v>
      </c>
      <c r="C263" s="51" t="str">
        <f>VLOOKUP(MYRANKS_H[[#This Row],[PLAYERID]],PLAYERIDMAP[],COLUMN(PLAYERIDMAP[FIRSTNAME]),FALSE)</f>
        <v>Hank</v>
      </c>
      <c r="D263" s="51" t="str">
        <f>VLOOKUP(MYRANKS_H[[#This Row],[PLAYERID]],PLAYERIDMAP[],COLUMN(PLAYERIDMAP[TEAM]),FALSE)</f>
        <v>HOU</v>
      </c>
      <c r="E263" s="51" t="str">
        <f>VLOOKUP(MYRANKS_H[[#This Row],[PLAYERID]],PLAYERIDMAP[],COLUMN(PLAYERIDMAP[POS]),FALSE)</f>
        <v>C</v>
      </c>
      <c r="F263" s="51">
        <f>VLOOKUP(MYRANKS_H[[#This Row],[PLAYERID]],PLAYERIDMAP[],COLUMN(PLAYERIDMAP[IDFANGRAPHS]),FALSE)</f>
        <v>2505</v>
      </c>
      <c r="G263" s="52">
        <f>IFERROR(VLOOKUP(MYRANKS_H[[#This Row],[IDFANGRAPHS]],STEAMER_H[],COLUMN(STEAMER_H[PA]),FALSE),0)</f>
        <v>178</v>
      </c>
      <c r="H263" s="52">
        <f>IFERROR(VLOOKUP(MYRANKS_H[[#This Row],[IDFANGRAPHS]],STEAMER_H[],COLUMN(STEAMER_H[AB]),FALSE),0)</f>
        <v>160</v>
      </c>
      <c r="I263" s="52">
        <f>IFERROR(VLOOKUP(MYRANKS_H[[#This Row],[IDFANGRAPHS]],STEAMER_H[],COLUMN(STEAMER_H[H]),FALSE),0)</f>
        <v>37</v>
      </c>
      <c r="J263" s="52">
        <f>IFERROR(VLOOKUP(MYRANKS_H[[#This Row],[IDFANGRAPHS]],STEAMER_H[],COLUMN(STEAMER_H[2B]),FALSE),0)</f>
        <v>8</v>
      </c>
      <c r="K263" s="52">
        <f>IFERROR(VLOOKUP(MYRANKS_H[[#This Row],[IDFANGRAPHS]],STEAMER_H[],COLUMN(STEAMER_H[3B]),FALSE),0)</f>
        <v>0</v>
      </c>
      <c r="L263" s="52">
        <f>IFERROR(VLOOKUP(MYRANKS_H[[#This Row],[IDFANGRAPHS]],STEAMER_H[],COLUMN(STEAMER_H[HR]),FALSE),0)</f>
        <v>4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14</v>
      </c>
      <c r="P263" s="52">
        <f>IFERROR(VLOOKUP(MYRANKS_H[[#This Row],[IDFANGRAPHS]],STEAMER_H[],COLUMN(STEAMER_H[HBP]),FALSE),0)</f>
        <v>2</v>
      </c>
      <c r="Q263" s="52">
        <f>IFERROR(VLOOKUP(MYRANKS_H[[#This Row],[IDFANGRAPHS]],STEAMER_H[],COLUMN(STEAMER_H[SO]),FALSE),0)</f>
        <v>38</v>
      </c>
      <c r="R263" s="52">
        <f>IFERROR(VLOOKUP(MYRANKS_H[[#This Row],[IDFANGRAPHS]],STEAMER_H[],COLUMN(STEAMER_H[SB]),FALSE),0)</f>
        <v>1</v>
      </c>
      <c r="S263" s="54">
        <f>IFERROR(MYRANKS_H[[#This Row],[H]]/MYRANKS_H[[#This Row],[AB]],0)</f>
        <v>0.23125000000000001</v>
      </c>
      <c r="T263" s="54">
        <f>IFERROR((MYRANKS_H[[#This Row],[H]]+MYRANKS_H[[#This Row],[BB]]+MYRANKS_H[[#This Row],[HBP]])/(MYRANKS_H[[#This Row],[AB]]+MYRANKS_H[[#This Row],[BB]]+MYRANKS_H[[#This Row],[HBP]]),0)</f>
        <v>0.30113636363636365</v>
      </c>
      <c r="U263" s="54">
        <f>IFERROR((MYRANKS_H[[#This Row],[H]]+MYRANKS_H[[#This Row],[2B]]+2*MYRANKS_H[[#This Row],[3B]]+3*MYRANKS_H[[#This Row],[HR]])/MYRANKS_H[[#This Row],[AB]],0)</f>
        <v>0.35625000000000001</v>
      </c>
      <c r="V2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3" s="69">
        <f>VLOOKUP(MYRANKS_H[[#This Row],[POS]],REPLACEMENT_LEVEL[],2,FALSE)</f>
        <v>284</v>
      </c>
      <c r="X263" s="69">
        <f>MYRANKS_H[[#This Row],[PROJ PTS]]-MYRANKS_H[[#This Row],[REPL LEVEL]]</f>
        <v>-154</v>
      </c>
    </row>
    <row r="264" spans="1:24" ht="15" customHeight="1" x14ac:dyDescent="0.25">
      <c r="A264" s="44" t="s">
        <v>19687</v>
      </c>
      <c r="B264" s="46" t="str">
        <f>VLOOKUP(MYRANKS_H[[#This Row],[PLAYERID]],PLAYERIDMAP[],COLUMN(PLAYERIDMAP[LASTNAME]),FALSE)</f>
        <v>Stewart</v>
      </c>
      <c r="C264" s="51" t="str">
        <f>VLOOKUP(MYRANKS_H[[#This Row],[PLAYERID]],PLAYERIDMAP[],COLUMN(PLAYERIDMAP[FIRSTNAME]),FALSE)</f>
        <v>Chris</v>
      </c>
      <c r="D264" s="51" t="str">
        <f>VLOOKUP(MYRANKS_H[[#This Row],[PLAYERID]],PLAYERIDMAP[],COLUMN(PLAYERIDMAP[TEAM]),FALSE)</f>
        <v>PIT</v>
      </c>
      <c r="E264" s="51" t="str">
        <f>VLOOKUP(MYRANKS_H[[#This Row],[PLAYERID]],PLAYERIDMAP[],COLUMN(PLAYERIDMAP[POS]),FALSE)</f>
        <v>C</v>
      </c>
      <c r="F264" s="51">
        <f>VLOOKUP(MYRANKS_H[[#This Row],[PLAYERID]],PLAYERIDMAP[],COLUMN(PLAYERIDMAP[IDFANGRAPHS]),FALSE)</f>
        <v>3878</v>
      </c>
      <c r="G264" s="52">
        <f>IFERROR(VLOOKUP(MYRANKS_H[[#This Row],[IDFANGRAPHS]],STEAMER_H[],COLUMN(STEAMER_H[PA]),FALSE),0)</f>
        <v>207</v>
      </c>
      <c r="H264" s="52">
        <f>IFERROR(VLOOKUP(MYRANKS_H[[#This Row],[IDFANGRAPHS]],STEAMER_H[],COLUMN(STEAMER_H[AB]),FALSE),0)</f>
        <v>186</v>
      </c>
      <c r="I264" s="52">
        <f>IFERROR(VLOOKUP(MYRANKS_H[[#This Row],[IDFANGRAPHS]],STEAMER_H[],COLUMN(STEAMER_H[H]),FALSE),0)</f>
        <v>44</v>
      </c>
      <c r="J264" s="52">
        <f>IFERROR(VLOOKUP(MYRANKS_H[[#This Row],[IDFANGRAPHS]],STEAMER_H[],COLUMN(STEAMER_H[2B]),FALSE),0)</f>
        <v>8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2</v>
      </c>
      <c r="M264" s="52">
        <f>IFERROR(VLOOKUP(MYRANKS_H[[#This Row],[IDFANGRAPHS]],STEAMER_H[],COLUMN(STEAMER_H[R]),FALSE),0)</f>
        <v>18</v>
      </c>
      <c r="N264" s="52">
        <f>IFERROR(VLOOKUP(MYRANKS_H[[#This Row],[IDFANGRAPHS]],STEAMER_H[],COLUMN(STEAMER_H[RBI]),FALSE),0)</f>
        <v>17</v>
      </c>
      <c r="O264" s="52">
        <f>IFERROR(VLOOKUP(MYRANKS_H[[#This Row],[IDFANGRAPHS]],STEAMER_H[],COLUMN(STEAMER_H[BB]),FALSE),0)</f>
        <v>16</v>
      </c>
      <c r="P264" s="52">
        <f>IFERROR(VLOOKUP(MYRANKS_H[[#This Row],[IDFANGRAPHS]],STEAMER_H[],COLUMN(STEAMER_H[HBP]),FALSE),0)</f>
        <v>3</v>
      </c>
      <c r="Q264" s="52">
        <f>IFERROR(VLOOKUP(MYRANKS_H[[#This Row],[IDFANGRAPHS]],STEAMER_H[],COLUMN(STEAMER_H[SO]),FALSE),0)</f>
        <v>33</v>
      </c>
      <c r="R264" s="52">
        <f>IFERROR(VLOOKUP(MYRANKS_H[[#This Row],[IDFANGRAPHS]],STEAMER_H[],COLUMN(STEAMER_H[SB]),FALSE),0)</f>
        <v>2</v>
      </c>
      <c r="S264" s="54">
        <f>IFERROR(MYRANKS_H[[#This Row],[H]]/MYRANKS_H[[#This Row],[AB]],0)</f>
        <v>0.23655913978494625</v>
      </c>
      <c r="T264" s="54">
        <f>IFERROR((MYRANKS_H[[#This Row],[H]]+MYRANKS_H[[#This Row],[BB]]+MYRANKS_H[[#This Row],[HBP]])/(MYRANKS_H[[#This Row],[AB]]+MYRANKS_H[[#This Row],[BB]]+MYRANKS_H[[#This Row],[HBP]]),0)</f>
        <v>0.3073170731707317</v>
      </c>
      <c r="U264" s="54">
        <f>IFERROR((MYRANKS_H[[#This Row],[H]]+MYRANKS_H[[#This Row],[2B]]+2*MYRANKS_H[[#This Row],[3B]]+3*MYRANKS_H[[#This Row],[HR]])/MYRANKS_H[[#This Row],[AB]],0)</f>
        <v>0.31182795698924731</v>
      </c>
      <c r="V2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4" s="69">
        <f>VLOOKUP(MYRANKS_H[[#This Row],[POS]],REPLACEMENT_LEVEL[],2,FALSE)</f>
        <v>284</v>
      </c>
      <c r="X264" s="69">
        <f>MYRANKS_H[[#This Row],[PROJ PTS]]-MYRANKS_H[[#This Row],[REPL LEVEL]]</f>
        <v>-154</v>
      </c>
    </row>
    <row r="265" spans="1:24" ht="15" customHeight="1" x14ac:dyDescent="0.25">
      <c r="A265" s="48" t="s">
        <v>18991</v>
      </c>
      <c r="B265" s="46" t="str">
        <f>VLOOKUP(MYRANKS_H[[#This Row],[PLAYERID]],PLAYERIDMAP[],COLUMN(PLAYERIDMAP[LASTNAME]),FALSE)</f>
        <v>Ramirez</v>
      </c>
      <c r="C265" s="51" t="str">
        <f>VLOOKUP(MYRANKS_H[[#This Row],[PLAYERID]],PLAYERIDMAP[],COLUMN(PLAYERIDMAP[FIRSTNAME]),FALSE)</f>
        <v>Jose</v>
      </c>
      <c r="D265" s="51" t="str">
        <f>VLOOKUP(MYRANKS_H[[#This Row],[PLAYERID]],PLAYERIDMAP[],COLUMN(PLAYERIDMAP[TEAM]),FALSE)</f>
        <v>CLE</v>
      </c>
      <c r="E265" s="51" t="str">
        <f>VLOOKUP(MYRANKS_H[[#This Row],[PLAYERID]],PLAYERIDMAP[],COLUMN(PLAYERIDMAP[POS]),FALSE)</f>
        <v>SS</v>
      </c>
      <c r="F265" s="51">
        <f>VLOOKUP(MYRANKS_H[[#This Row],[PLAYERID]],PLAYERIDMAP[],COLUMN(PLAYERIDMAP[IDFANGRAPHS]),FALSE)</f>
        <v>13510</v>
      </c>
      <c r="G265" s="52">
        <f>IFERROR(VLOOKUP(MYRANKS_H[[#This Row],[IDFANGRAPHS]],STEAMER_H[],COLUMN(STEAMER_H[PA]),FALSE),0)</f>
        <v>376</v>
      </c>
      <c r="H265" s="52">
        <f>IFERROR(VLOOKUP(MYRANKS_H[[#This Row],[IDFANGRAPHS]],STEAMER_H[],COLUMN(STEAMER_H[AB]),FALSE),0)</f>
        <v>347</v>
      </c>
      <c r="I265" s="52">
        <f>IFERROR(VLOOKUP(MYRANKS_H[[#This Row],[IDFANGRAPHS]],STEAMER_H[],COLUMN(STEAMER_H[H]),FALSE),0)</f>
        <v>91</v>
      </c>
      <c r="J265" s="52">
        <f>IFERROR(VLOOKUP(MYRANKS_H[[#This Row],[IDFANGRAPHS]],STEAMER_H[],COLUMN(STEAMER_H[2B]),FALSE),0)</f>
        <v>16</v>
      </c>
      <c r="K265" s="52">
        <f>IFERROR(VLOOKUP(MYRANKS_H[[#This Row],[IDFANGRAPHS]],STEAMER_H[],COLUMN(STEAMER_H[3B]),FALSE),0)</f>
        <v>2</v>
      </c>
      <c r="L265" s="52">
        <f>IFERROR(VLOOKUP(MYRANKS_H[[#This Row],[IDFANGRAPHS]],STEAMER_H[],COLUMN(STEAMER_H[HR]),FALSE),0)</f>
        <v>4</v>
      </c>
      <c r="M265" s="52">
        <f>IFERROR(VLOOKUP(MYRANKS_H[[#This Row],[IDFANGRAPHS]],STEAMER_H[],COLUMN(STEAMER_H[R]),FALSE),0)</f>
        <v>41</v>
      </c>
      <c r="N265" s="52">
        <f>IFERROR(VLOOKUP(MYRANKS_H[[#This Row],[IDFANGRAPHS]],STEAMER_H[],COLUMN(STEAMER_H[RBI]),FALSE),0)</f>
        <v>33</v>
      </c>
      <c r="O265" s="52">
        <f>IFERROR(VLOOKUP(MYRANKS_H[[#This Row],[IDFANGRAPHS]],STEAMER_H[],COLUMN(STEAMER_H[BB]),FALSE),0)</f>
        <v>23</v>
      </c>
      <c r="P265" s="52">
        <f>IFERROR(VLOOKUP(MYRANKS_H[[#This Row],[IDFANGRAPHS]],STEAMER_H[],COLUMN(STEAMER_H[HBP]),FALSE),0)</f>
        <v>2</v>
      </c>
      <c r="Q265" s="52">
        <f>IFERROR(VLOOKUP(MYRANKS_H[[#This Row],[IDFANGRAPHS]],STEAMER_H[],COLUMN(STEAMER_H[SO]),FALSE),0)</f>
        <v>41</v>
      </c>
      <c r="R265" s="52">
        <f>IFERROR(VLOOKUP(MYRANKS_H[[#This Row],[IDFANGRAPHS]],STEAMER_H[],COLUMN(STEAMER_H[SB]),FALSE),0)</f>
        <v>18</v>
      </c>
      <c r="S265" s="54">
        <f>IFERROR(MYRANKS_H[[#This Row],[H]]/MYRANKS_H[[#This Row],[AB]],0)</f>
        <v>0.26224783861671469</v>
      </c>
      <c r="T265" s="54">
        <f>IFERROR((MYRANKS_H[[#This Row],[H]]+MYRANKS_H[[#This Row],[BB]]+MYRANKS_H[[#This Row],[HBP]])/(MYRANKS_H[[#This Row],[AB]]+MYRANKS_H[[#This Row],[BB]]+MYRANKS_H[[#This Row],[HBP]]),0)</f>
        <v>0.31182795698924731</v>
      </c>
      <c r="U265" s="54">
        <f>IFERROR((MYRANKS_H[[#This Row],[H]]+MYRANKS_H[[#This Row],[2B]]+2*MYRANKS_H[[#This Row],[3B]]+3*MYRANKS_H[[#This Row],[HR]])/MYRANKS_H[[#This Row],[AB]],0)</f>
        <v>0.35446685878962536</v>
      </c>
      <c r="V2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  <c r="W265" s="69">
        <f>VLOOKUP(MYRANKS_H[[#This Row],[POS]],REPLACEMENT_LEVEL[],2,FALSE)</f>
        <v>480</v>
      </c>
      <c r="X265" s="69">
        <f>MYRANKS_H[[#This Row],[PROJ PTS]]-MYRANKS_H[[#This Row],[REPL LEVEL]]</f>
        <v>-155</v>
      </c>
    </row>
    <row r="266" spans="1:24" ht="15" customHeight="1" x14ac:dyDescent="0.25">
      <c r="A266" s="44" t="s">
        <v>15479</v>
      </c>
      <c r="B266" s="46" t="str">
        <f>VLOOKUP(MYRANKS_H[[#This Row],[PLAYERID]],PLAYERIDMAP[],COLUMN(PLAYERIDMAP[LASTNAME]),FALSE)</f>
        <v>Castillo</v>
      </c>
      <c r="C266" s="51" t="str">
        <f>VLOOKUP(MYRANKS_H[[#This Row],[PLAYERID]],PLAYERIDMAP[],COLUMN(PLAYERIDMAP[FIRSTNAME]),FALSE)</f>
        <v>Welington</v>
      </c>
      <c r="D266" s="51" t="str">
        <f>VLOOKUP(MYRANKS_H[[#This Row],[PLAYERID]],PLAYERIDMAP[],COLUMN(PLAYERIDMAP[TEAM]),FALSE)</f>
        <v>CHC</v>
      </c>
      <c r="E266" s="51" t="str">
        <f>VLOOKUP(MYRANKS_H[[#This Row],[PLAYERID]],PLAYERIDMAP[],COLUMN(PLAYERIDMAP[POS]),FALSE)</f>
        <v>C</v>
      </c>
      <c r="F266" s="51">
        <f>VLOOKUP(MYRANKS_H[[#This Row],[PLAYERID]],PLAYERIDMAP[],COLUMN(PLAYERIDMAP[IDFANGRAPHS]),FALSE)</f>
        <v>3256</v>
      </c>
      <c r="G266" s="52">
        <f>IFERROR(VLOOKUP(MYRANKS_H[[#This Row],[IDFANGRAPHS]],STEAMER_H[],COLUMN(STEAMER_H[PA]),FALSE),0)</f>
        <v>155</v>
      </c>
      <c r="H266" s="52">
        <f>IFERROR(VLOOKUP(MYRANKS_H[[#This Row],[IDFANGRAPHS]],STEAMER_H[],COLUMN(STEAMER_H[AB]),FALSE),0)</f>
        <v>139</v>
      </c>
      <c r="I266" s="52">
        <f>IFERROR(VLOOKUP(MYRANKS_H[[#This Row],[IDFANGRAPHS]],STEAMER_H[],COLUMN(STEAMER_H[H]),FALSE),0)</f>
        <v>34</v>
      </c>
      <c r="J266" s="52">
        <f>IFERROR(VLOOKUP(MYRANKS_H[[#This Row],[IDFANGRAPHS]],STEAMER_H[],COLUMN(STEAMER_H[2B]),FALSE),0)</f>
        <v>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4</v>
      </c>
      <c r="M266" s="52">
        <f>IFERROR(VLOOKUP(MYRANKS_H[[#This Row],[IDFANGRAPHS]],STEAMER_H[],COLUMN(STEAMER_H[R]),FALSE),0)</f>
        <v>15</v>
      </c>
      <c r="N266" s="52">
        <f>IFERROR(VLOOKUP(MYRANKS_H[[#This Row],[IDFANGRAPHS]],STEAMER_H[],COLUMN(STEAMER_H[RBI]),FALSE),0)</f>
        <v>17</v>
      </c>
      <c r="O266" s="52">
        <f>IFERROR(VLOOKUP(MYRANKS_H[[#This Row],[IDFANGRAPHS]],STEAMER_H[],COLUMN(STEAMER_H[BB]),FALSE),0)</f>
        <v>12</v>
      </c>
      <c r="P266" s="52">
        <f>IFERROR(VLOOKUP(MYRANKS_H[[#This Row],[IDFANGRAPHS]],STEAMER_H[],COLUMN(STEAMER_H[HBP]),FALSE),0)</f>
        <v>2</v>
      </c>
      <c r="Q266" s="52">
        <f>IFERROR(VLOOKUP(MYRANKS_H[[#This Row],[IDFANGRAPHS]],STEAMER_H[],COLUMN(STEAMER_H[SO]),FALSE),0)</f>
        <v>36</v>
      </c>
      <c r="R266" s="52">
        <f>IFERROR(VLOOKUP(MYRANKS_H[[#This Row],[IDFANGRAPHS]],STEAMER_H[],COLUMN(STEAMER_H[SB]),FALSE),0)</f>
        <v>1</v>
      </c>
      <c r="S266" s="54">
        <f>IFERROR(MYRANKS_H[[#This Row],[H]]/MYRANKS_H[[#This Row],[AB]],0)</f>
        <v>0.2446043165467626</v>
      </c>
      <c r="T266" s="54">
        <f>IFERROR((MYRANKS_H[[#This Row],[H]]+MYRANKS_H[[#This Row],[BB]]+MYRANKS_H[[#This Row],[HBP]])/(MYRANKS_H[[#This Row],[AB]]+MYRANKS_H[[#This Row],[BB]]+MYRANKS_H[[#This Row],[HBP]]),0)</f>
        <v>0.31372549019607843</v>
      </c>
      <c r="U266" s="54">
        <f>IFERROR((MYRANKS_H[[#This Row],[H]]+MYRANKS_H[[#This Row],[2B]]+2*MYRANKS_H[[#This Row],[3B]]+3*MYRANKS_H[[#This Row],[HR]])/MYRANKS_H[[#This Row],[AB]],0)</f>
        <v>0.38129496402877699</v>
      </c>
      <c r="V2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266" s="69">
        <f>VLOOKUP(MYRANKS_H[[#This Row],[POS]],REPLACEMENT_LEVEL[],2,FALSE)</f>
        <v>284</v>
      </c>
      <c r="X266" s="69">
        <f>MYRANKS_H[[#This Row],[PROJ PTS]]-MYRANKS_H[[#This Row],[REPL LEVEL]]</f>
        <v>-157</v>
      </c>
    </row>
    <row r="267" spans="1:24" ht="15" customHeight="1" x14ac:dyDescent="0.25">
      <c r="A267" s="44" t="s">
        <v>15565</v>
      </c>
      <c r="B267" s="46" t="str">
        <f>VLOOKUP(MYRANKS_H[[#This Row],[PLAYERID]],PLAYERIDMAP[],COLUMN(PLAYERIDMAP[LASTNAME]),FALSE)</f>
        <v>Chisenhall</v>
      </c>
      <c r="C267" s="51" t="str">
        <f>VLOOKUP(MYRANKS_H[[#This Row],[PLAYERID]],PLAYERIDMAP[],COLUMN(PLAYERIDMAP[FIRSTNAME]),FALSE)</f>
        <v>Lonnie</v>
      </c>
      <c r="D267" s="51" t="str">
        <f>VLOOKUP(MYRANKS_H[[#This Row],[PLAYERID]],PLAYERIDMAP[],COLUMN(PLAYERIDMAP[TEAM]),FALSE)</f>
        <v>CLE</v>
      </c>
      <c r="E267" s="51" t="str">
        <f>VLOOKUP(MYRANKS_H[[#This Row],[PLAYERID]],PLAYERIDMAP[],COLUMN(PLAYERIDMAP[POS]),FALSE)</f>
        <v>3B</v>
      </c>
      <c r="F267" s="51">
        <f>VLOOKUP(MYRANKS_H[[#This Row],[PLAYERID]],PLAYERIDMAP[],COLUMN(PLAYERIDMAP[IDFANGRAPHS]),FALSE)</f>
        <v>7571</v>
      </c>
      <c r="G267" s="52">
        <f>IFERROR(VLOOKUP(MYRANKS_H[[#This Row],[IDFANGRAPHS]],STEAMER_H[],COLUMN(STEAMER_H[PA]),FALSE),0)</f>
        <v>361</v>
      </c>
      <c r="H267" s="52">
        <f>IFERROR(VLOOKUP(MYRANKS_H[[#This Row],[IDFANGRAPHS]],STEAMER_H[],COLUMN(STEAMER_H[AB]),FALSE),0)</f>
        <v>328</v>
      </c>
      <c r="I267" s="52">
        <f>IFERROR(VLOOKUP(MYRANKS_H[[#This Row],[IDFANGRAPHS]],STEAMER_H[],COLUMN(STEAMER_H[H]),FALSE),0)</f>
        <v>87</v>
      </c>
      <c r="J267" s="52">
        <f>IFERROR(VLOOKUP(MYRANKS_H[[#This Row],[IDFANGRAPHS]],STEAMER_H[],COLUMN(STEAMER_H[2B]),FALSE),0)</f>
        <v>18</v>
      </c>
      <c r="K267" s="52">
        <f>IFERROR(VLOOKUP(MYRANKS_H[[#This Row],[IDFANGRAPHS]],STEAMER_H[],COLUMN(STEAMER_H[3B]),FALSE),0)</f>
        <v>1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41</v>
      </c>
      <c r="N267" s="52">
        <f>IFERROR(VLOOKUP(MYRANKS_H[[#This Row],[IDFANGRAPHS]],STEAMER_H[],COLUMN(STEAMER_H[RBI]),FALSE),0)</f>
        <v>44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4</v>
      </c>
      <c r="Q267" s="52">
        <f>IFERROR(VLOOKUP(MYRANKS_H[[#This Row],[IDFANGRAPHS]],STEAMER_H[],COLUMN(STEAMER_H[SO]),FALSE),0)</f>
        <v>67</v>
      </c>
      <c r="R267" s="52">
        <f>IFERROR(VLOOKUP(MYRANKS_H[[#This Row],[IDFANGRAPHS]],STEAMER_H[],COLUMN(STEAMER_H[SB]),FALSE),0)</f>
        <v>2</v>
      </c>
      <c r="S267" s="54">
        <f>IFERROR(MYRANKS_H[[#This Row],[H]]/MYRANKS_H[[#This Row],[AB]],0)</f>
        <v>0.2652439024390244</v>
      </c>
      <c r="T267" s="54">
        <f>IFERROR((MYRANKS_H[[#This Row],[H]]+MYRANKS_H[[#This Row],[BB]]+MYRANKS_H[[#This Row],[HBP]])/(MYRANKS_H[[#This Row],[AB]]+MYRANKS_H[[#This Row],[BB]]+MYRANKS_H[[#This Row],[HBP]]),0)</f>
        <v>0.32303370786516855</v>
      </c>
      <c r="U267" s="54">
        <f>IFERROR((MYRANKS_H[[#This Row],[H]]+MYRANKS_H[[#This Row],[2B]]+2*MYRANKS_H[[#This Row],[3B]]+3*MYRANKS_H[[#This Row],[HR]])/MYRANKS_H[[#This Row],[AB]],0)</f>
        <v>0.42682926829268292</v>
      </c>
      <c r="V2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  <c r="W267" s="69">
        <f>VLOOKUP(MYRANKS_H[[#This Row],[POS]],REPLACEMENT_LEVEL[],2,FALSE)</f>
        <v>501</v>
      </c>
      <c r="X267" s="69">
        <f>MYRANKS_H[[#This Row],[PROJ PTS]]-MYRANKS_H[[#This Row],[REPL LEVEL]]</f>
        <v>-158</v>
      </c>
    </row>
    <row r="268" spans="1:24" ht="15" customHeight="1" x14ac:dyDescent="0.25">
      <c r="A268" s="44" t="s">
        <v>18077</v>
      </c>
      <c r="B268" s="46" t="str">
        <f>VLOOKUP(MYRANKS_H[[#This Row],[PLAYERID]],PLAYERIDMAP[],COLUMN(PLAYERIDMAP[LASTNAME]),FALSE)</f>
        <v>McKenry</v>
      </c>
      <c r="C268" s="51" t="str">
        <f>VLOOKUP(MYRANKS_H[[#This Row],[PLAYERID]],PLAYERIDMAP[],COLUMN(PLAYERIDMAP[FIRSTNAME]),FALSE)</f>
        <v>Michael</v>
      </c>
      <c r="D268" s="51" t="str">
        <f>VLOOKUP(MYRANKS_H[[#This Row],[PLAYERID]],PLAYERIDMAP[],COLUMN(PLAYERIDMAP[TEAM]),FALSE)</f>
        <v>COL</v>
      </c>
      <c r="E268" s="51" t="str">
        <f>VLOOKUP(MYRANKS_H[[#This Row],[PLAYERID]],PLAYERIDMAP[],COLUMN(PLAYERIDMAP[POS]),FALSE)</f>
        <v>C</v>
      </c>
      <c r="F268" s="51">
        <f>VLOOKUP(MYRANKS_H[[#This Row],[PLAYERID]],PLAYERIDMAP[],COLUMN(PLAYERIDMAP[IDFANGRAPHS]),FALSE)</f>
        <v>9628</v>
      </c>
      <c r="G268" s="52">
        <f>IFERROR(VLOOKUP(MYRANKS_H[[#This Row],[IDFANGRAPHS]],STEAMER_H[],COLUMN(STEAMER_H[PA]),FALSE),0)</f>
        <v>122</v>
      </c>
      <c r="H268" s="52">
        <f>IFERROR(VLOOKUP(MYRANKS_H[[#This Row],[IDFANGRAPHS]],STEAMER_H[],COLUMN(STEAMER_H[AB]),FALSE),0)</f>
        <v>109</v>
      </c>
      <c r="I268" s="52">
        <f>IFERROR(VLOOKUP(MYRANKS_H[[#This Row],[IDFANGRAPHS]],STEAMER_H[],COLUMN(STEAMER_H[H]),FALSE),0)</f>
        <v>29</v>
      </c>
      <c r="J268" s="52">
        <f>IFERROR(VLOOKUP(MYRANKS_H[[#This Row],[IDFANGRAPHS]],STEAMER_H[],COLUMN(STEAMER_H[2B]),FALSE),0)</f>
        <v>6</v>
      </c>
      <c r="K268" s="52">
        <f>IFERROR(VLOOKUP(MYRANKS_H[[#This Row],[IDFANGRAPHS]],STEAMER_H[],COLUMN(STEAMER_H[3B]),FALSE),0)</f>
        <v>0</v>
      </c>
      <c r="L268" s="52">
        <f>IFERROR(VLOOKUP(MYRANKS_H[[#This Row],[IDFANGRAPHS]],STEAMER_H[],COLUMN(STEAMER_H[HR]),FALSE),0)</f>
        <v>4</v>
      </c>
      <c r="M268" s="52">
        <f>IFERROR(VLOOKUP(MYRANKS_H[[#This Row],[IDFANGRAPHS]],STEAMER_H[],COLUMN(STEAMER_H[R]),FALSE),0)</f>
        <v>14</v>
      </c>
      <c r="N268" s="52">
        <f>IFERROR(VLOOKUP(MYRANKS_H[[#This Row],[IDFANGRAPHS]],STEAMER_H[],COLUMN(STEAMER_H[RBI]),FALSE),0)</f>
        <v>15</v>
      </c>
      <c r="O268" s="52">
        <f>IFERROR(VLOOKUP(MYRANKS_H[[#This Row],[IDFANGRAPHS]],STEAMER_H[],COLUMN(STEAMER_H[BB]),FALSE),0)</f>
        <v>11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25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0.26605504587155965</v>
      </c>
      <c r="T268" s="54">
        <f>IFERROR((MYRANKS_H[[#This Row],[H]]+MYRANKS_H[[#This Row],[BB]]+MYRANKS_H[[#This Row],[HBP]])/(MYRANKS_H[[#This Row],[AB]]+MYRANKS_H[[#This Row],[BB]]+MYRANKS_H[[#This Row],[HBP]]),0)</f>
        <v>0.33884297520661155</v>
      </c>
      <c r="U268" s="54">
        <f>IFERROR((MYRANKS_H[[#This Row],[H]]+MYRANKS_H[[#This Row],[2B]]+2*MYRANKS_H[[#This Row],[3B]]+3*MYRANKS_H[[#This Row],[HR]])/MYRANKS_H[[#This Row],[AB]],0)</f>
        <v>0.43119266055045874</v>
      </c>
      <c r="V2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  <c r="W268" s="69">
        <f>VLOOKUP(MYRANKS_H[[#This Row],[POS]],REPLACEMENT_LEVEL[],2,FALSE)</f>
        <v>284</v>
      </c>
      <c r="X268" s="69">
        <f>MYRANKS_H[[#This Row],[PROJ PTS]]-MYRANKS_H[[#This Row],[REPL LEVEL]]</f>
        <v>-158</v>
      </c>
    </row>
    <row r="269" spans="1:24" ht="15" customHeight="1" x14ac:dyDescent="0.25">
      <c r="A269" s="44" t="s">
        <v>17840</v>
      </c>
      <c r="B269" s="46" t="str">
        <f>VLOOKUP(MYRANKS_H[[#This Row],[PLAYERID]],PLAYERIDMAP[],COLUMN(PLAYERIDMAP[LASTNAME]),FALSE)</f>
        <v>Maldonado</v>
      </c>
      <c r="C269" s="51" t="str">
        <f>VLOOKUP(MYRANKS_H[[#This Row],[PLAYERID]],PLAYERIDMAP[],COLUMN(PLAYERIDMAP[FIRSTNAME]),FALSE)</f>
        <v>Martin</v>
      </c>
      <c r="D269" s="51" t="str">
        <f>VLOOKUP(MYRANKS_H[[#This Row],[PLAYERID]],PLAYERIDMAP[],COLUMN(PLAYERIDMAP[TEAM]),FALSE)</f>
        <v>MIL</v>
      </c>
      <c r="E269" s="51" t="str">
        <f>VLOOKUP(MYRANKS_H[[#This Row],[PLAYERID]],PLAYERIDMAP[],COLUMN(PLAYERIDMAP[POS]),FALSE)</f>
        <v>C</v>
      </c>
      <c r="F269" s="51">
        <f>VLOOKUP(MYRANKS_H[[#This Row],[PLAYERID]],PLAYERIDMAP[],COLUMN(PLAYERIDMAP[IDFANGRAPHS]),FALSE)</f>
        <v>6887</v>
      </c>
      <c r="G269" s="52">
        <f>IFERROR(VLOOKUP(MYRANKS_H[[#This Row],[IDFANGRAPHS]],STEAMER_H[],COLUMN(STEAMER_H[PA]),FALSE),0)</f>
        <v>177</v>
      </c>
      <c r="H269" s="52">
        <f>IFERROR(VLOOKUP(MYRANKS_H[[#This Row],[IDFANGRAPHS]],STEAMER_H[],COLUMN(STEAMER_H[AB]),FALSE),0)</f>
        <v>159</v>
      </c>
      <c r="I269" s="52">
        <f>IFERROR(VLOOKUP(MYRANKS_H[[#This Row],[IDFANGRAPHS]],STEAMER_H[],COLUMN(STEAMER_H[H]),FALSE),0)</f>
        <v>35</v>
      </c>
      <c r="J269" s="52">
        <f>IFERROR(VLOOKUP(MYRANKS_H[[#This Row],[IDFANGRAPHS]],STEAMER_H[],COLUMN(STEAMER_H[2B]),FALSE),0)</f>
        <v>7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5</v>
      </c>
      <c r="M269" s="52">
        <f>IFERROR(VLOOKUP(MYRANKS_H[[#This Row],[IDFANGRAPHS]],STEAMER_H[],COLUMN(STEAMER_H[R]),FALSE),0)</f>
        <v>16</v>
      </c>
      <c r="N269" s="52">
        <f>IFERROR(VLOOKUP(MYRANKS_H[[#This Row],[IDFANGRAPHS]],STEAMER_H[],COLUMN(STEAMER_H[RBI]),FALSE),0)</f>
        <v>18</v>
      </c>
      <c r="O269" s="52">
        <f>IFERROR(VLOOKUP(MYRANKS_H[[#This Row],[IDFANGRAPHS]],STEAMER_H[],COLUMN(STEAMER_H[BB]),FALSE),0)</f>
        <v>13</v>
      </c>
      <c r="P269" s="52">
        <f>IFERROR(VLOOKUP(MYRANKS_H[[#This Row],[IDFANGRAPHS]],STEAMER_H[],COLUMN(STEAMER_H[HBP]),FALSE),0)</f>
        <v>2</v>
      </c>
      <c r="Q269" s="52">
        <f>IFERROR(VLOOKUP(MYRANKS_H[[#This Row],[IDFANGRAPHS]],STEAMER_H[],COLUMN(STEAMER_H[SO]),FALSE),0)</f>
        <v>43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0.22012578616352202</v>
      </c>
      <c r="T269" s="54">
        <f>IFERROR((MYRANKS_H[[#This Row],[H]]+MYRANKS_H[[#This Row],[BB]]+MYRANKS_H[[#This Row],[HBP]])/(MYRANKS_H[[#This Row],[AB]]+MYRANKS_H[[#This Row],[BB]]+MYRANKS_H[[#This Row],[HBP]]),0)</f>
        <v>0.28735632183908044</v>
      </c>
      <c r="U269" s="54">
        <f>IFERROR((MYRANKS_H[[#This Row],[H]]+MYRANKS_H[[#This Row],[2B]]+2*MYRANKS_H[[#This Row],[3B]]+3*MYRANKS_H[[#This Row],[HR]])/MYRANKS_H[[#This Row],[AB]],0)</f>
        <v>0.35849056603773582</v>
      </c>
      <c r="V2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269" s="69">
        <f>VLOOKUP(MYRANKS_H[[#This Row],[POS]],REPLACEMENT_LEVEL[],2,FALSE)</f>
        <v>284</v>
      </c>
      <c r="X269" s="69">
        <f>MYRANKS_H[[#This Row],[PROJ PTS]]-MYRANKS_H[[#This Row],[REPL LEVEL]]</f>
        <v>-160</v>
      </c>
    </row>
    <row r="270" spans="1:24" ht="15" customHeight="1" x14ac:dyDescent="0.25">
      <c r="A270" s="44" t="s">
        <v>16640</v>
      </c>
      <c r="B270" s="46" t="str">
        <f>VLOOKUP(MYRANKS_H[[#This Row],[PLAYERID]],PLAYERIDMAP[],COLUMN(PLAYERIDMAP[LASTNAME]),FALSE)</f>
        <v>Gose</v>
      </c>
      <c r="C270" s="51" t="str">
        <f>VLOOKUP(MYRANKS_H[[#This Row],[PLAYERID]],PLAYERIDMAP[],COLUMN(PLAYERIDMAP[FIRSTNAME]),FALSE)</f>
        <v>Anthony</v>
      </c>
      <c r="D270" s="51" t="str">
        <f>VLOOKUP(MYRANKS_H[[#This Row],[PLAYERID]],PLAYERIDMAP[],COLUMN(PLAYERIDMAP[TEAM]),FALSE)</f>
        <v>DET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5097</v>
      </c>
      <c r="G270" s="52">
        <f>IFERROR(VLOOKUP(MYRANKS_H[[#This Row],[IDFANGRAPHS]],STEAMER_H[],COLUMN(STEAMER_H[PA]),FALSE),0)</f>
        <v>386</v>
      </c>
      <c r="H270" s="52">
        <f>IFERROR(VLOOKUP(MYRANKS_H[[#This Row],[IDFANGRAPHS]],STEAMER_H[],COLUMN(STEAMER_H[AB]),FALSE),0)</f>
        <v>346</v>
      </c>
      <c r="I270" s="52">
        <f>IFERROR(VLOOKUP(MYRANKS_H[[#This Row],[IDFANGRAPHS]],STEAMER_H[],COLUMN(STEAMER_H[H]),FALSE),0)</f>
        <v>84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4</v>
      </c>
      <c r="L270" s="52">
        <f>IFERROR(VLOOKUP(MYRANKS_H[[#This Row],[IDFANGRAPHS]],STEAMER_H[],COLUMN(STEAMER_H[HR]),FALSE),0)</f>
        <v>5</v>
      </c>
      <c r="M270" s="52">
        <f>IFERROR(VLOOKUP(MYRANKS_H[[#This Row],[IDFANGRAPHS]],STEAMER_H[],COLUMN(STEAMER_H[R]),FALSE),0)</f>
        <v>42</v>
      </c>
      <c r="N270" s="52">
        <f>IFERROR(VLOOKUP(MYRANKS_H[[#This Row],[IDFANGRAPHS]],STEAMER_H[],COLUMN(STEAMER_H[RBI]),FALSE),0)</f>
        <v>35</v>
      </c>
      <c r="O270" s="52">
        <f>IFERROR(VLOOKUP(MYRANKS_H[[#This Row],[IDFANGRAPHS]],STEAMER_H[],COLUMN(STEAMER_H[BB]),FALSE),0)</f>
        <v>30</v>
      </c>
      <c r="P270" s="52">
        <f>IFERROR(VLOOKUP(MYRANKS_H[[#This Row],[IDFANGRAPHS]],STEAMER_H[],COLUMN(STEAMER_H[HBP]),FALSE),0)</f>
        <v>4</v>
      </c>
      <c r="Q270" s="52">
        <f>IFERROR(VLOOKUP(MYRANKS_H[[#This Row],[IDFANGRAPHS]],STEAMER_H[],COLUMN(STEAMER_H[SO]),FALSE),0)</f>
        <v>89</v>
      </c>
      <c r="R270" s="52">
        <f>IFERROR(VLOOKUP(MYRANKS_H[[#This Row],[IDFANGRAPHS]],STEAMER_H[],COLUMN(STEAMER_H[SB]),FALSE),0)</f>
        <v>21</v>
      </c>
      <c r="S270" s="54">
        <f>IFERROR(MYRANKS_H[[#This Row],[H]]/MYRANKS_H[[#This Row],[AB]],0)</f>
        <v>0.24277456647398843</v>
      </c>
      <c r="T270" s="54">
        <f>IFERROR((MYRANKS_H[[#This Row],[H]]+MYRANKS_H[[#This Row],[BB]]+MYRANKS_H[[#This Row],[HBP]])/(MYRANKS_H[[#This Row],[AB]]+MYRANKS_H[[#This Row],[BB]]+MYRANKS_H[[#This Row],[HBP]]),0)</f>
        <v>0.31052631578947371</v>
      </c>
      <c r="U270" s="54">
        <f>IFERROR((MYRANKS_H[[#This Row],[H]]+MYRANKS_H[[#This Row],[2B]]+2*MYRANKS_H[[#This Row],[3B]]+3*MYRANKS_H[[#This Row],[HR]])/MYRANKS_H[[#This Row],[AB]],0)</f>
        <v>0.34682080924855491</v>
      </c>
      <c r="V2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  <c r="W270" s="69">
        <f>VLOOKUP(MYRANKS_H[[#This Row],[POS]],REPLACEMENT_LEVEL[],2,FALSE)</f>
        <v>496</v>
      </c>
      <c r="X270" s="69">
        <f>MYRANKS_H[[#This Row],[PROJ PTS]]-MYRANKS_H[[#This Row],[REPL LEVEL]]</f>
        <v>-165</v>
      </c>
    </row>
    <row r="271" spans="1:24" ht="15" customHeight="1" x14ac:dyDescent="0.25">
      <c r="A271" s="44" t="s">
        <v>16067</v>
      </c>
      <c r="B271" s="46" t="str">
        <f>VLOOKUP(MYRANKS_H[[#This Row],[PLAYERID]],PLAYERIDMAP[],COLUMN(PLAYERIDMAP[LASTNAME]),FALSE)</f>
        <v>Drew</v>
      </c>
      <c r="C271" s="51" t="str">
        <f>VLOOKUP(MYRANKS_H[[#This Row],[PLAYERID]],PLAYERIDMAP[],COLUMN(PLAYERIDMAP[FIRSTNAME]),FALSE)</f>
        <v>Stephen</v>
      </c>
      <c r="D271" s="51" t="str">
        <f>VLOOKUP(MYRANKS_H[[#This Row],[PLAYERID]],PLAYERIDMAP[],COLUMN(PLAYERIDMAP[TEAM]),FALSE)</f>
        <v>NYY</v>
      </c>
      <c r="E271" s="51" t="str">
        <f>VLOOKUP(MYRANKS_H[[#This Row],[PLAYERID]],PLAYERIDMAP[],COLUMN(PLAYERIDMAP[POS]),FALSE)</f>
        <v>SS</v>
      </c>
      <c r="F271" s="51">
        <f>VLOOKUP(MYRANKS_H[[#This Row],[PLAYERID]],PLAYERIDMAP[],COLUMN(PLAYERIDMAP[IDFANGRAPHS]),FALSE)</f>
        <v>4251</v>
      </c>
      <c r="G271" s="52">
        <f>IFERROR(VLOOKUP(MYRANKS_H[[#This Row],[IDFANGRAPHS]],STEAMER_H[],COLUMN(STEAMER_H[PA]),FALSE),0)</f>
        <v>428</v>
      </c>
      <c r="H271" s="52">
        <f>IFERROR(VLOOKUP(MYRANKS_H[[#This Row],[IDFANGRAPHS]],STEAMER_H[],COLUMN(STEAMER_H[AB]),FALSE),0)</f>
        <v>380</v>
      </c>
      <c r="I271" s="52">
        <f>IFERROR(VLOOKUP(MYRANKS_H[[#This Row],[IDFANGRAPHS]],STEAMER_H[],COLUMN(STEAMER_H[H]),FALSE),0)</f>
        <v>83</v>
      </c>
      <c r="J271" s="52">
        <f>IFERROR(VLOOKUP(MYRANKS_H[[#This Row],[IDFANGRAPHS]],STEAMER_H[],COLUMN(STEAMER_H[2B]),FALSE),0)</f>
        <v>19</v>
      </c>
      <c r="K271" s="52">
        <f>IFERROR(VLOOKUP(MYRANKS_H[[#This Row],[IDFANGRAPHS]],STEAMER_H[],COLUMN(STEAMER_H[3B]),FALSE),0)</f>
        <v>2</v>
      </c>
      <c r="L271" s="52">
        <f>IFERROR(VLOOKUP(MYRANKS_H[[#This Row],[IDFANGRAPHS]],STEAMER_H[],COLUMN(STEAMER_H[HR]),FALSE),0)</f>
        <v>9</v>
      </c>
      <c r="M271" s="52">
        <f>IFERROR(VLOOKUP(MYRANKS_H[[#This Row],[IDFANGRAPHS]],STEAMER_H[],COLUMN(STEAMER_H[R]),FALSE),0)</f>
        <v>40</v>
      </c>
      <c r="N271" s="52">
        <f>IFERROR(VLOOKUP(MYRANKS_H[[#This Row],[IDFANGRAPHS]],STEAMER_H[],COLUMN(STEAMER_H[RBI]),FALSE),0)</f>
        <v>41</v>
      </c>
      <c r="O271" s="52">
        <f>IFERROR(VLOOKUP(MYRANKS_H[[#This Row],[IDFANGRAPHS]],STEAMER_H[],COLUMN(STEAMER_H[BB]),FALSE),0)</f>
        <v>41</v>
      </c>
      <c r="P271" s="52">
        <f>IFERROR(VLOOKUP(MYRANKS_H[[#This Row],[IDFANGRAPHS]],STEAMER_H[],COLUMN(STEAMER_H[HBP]),FALSE),0)</f>
        <v>2</v>
      </c>
      <c r="Q271" s="52">
        <f>IFERROR(VLOOKUP(MYRANKS_H[[#This Row],[IDFANGRAPHS]],STEAMER_H[],COLUMN(STEAMER_H[SO]),FALSE),0)</f>
        <v>103</v>
      </c>
      <c r="R271" s="52">
        <f>IFERROR(VLOOKUP(MYRANKS_H[[#This Row],[IDFANGRAPHS]],STEAMER_H[],COLUMN(STEAMER_H[SB]),FALSE),0)</f>
        <v>3</v>
      </c>
      <c r="S271" s="54">
        <f>IFERROR(MYRANKS_H[[#This Row],[H]]/MYRANKS_H[[#This Row],[AB]],0)</f>
        <v>0.21842105263157896</v>
      </c>
      <c r="T271" s="54">
        <f>IFERROR((MYRANKS_H[[#This Row],[H]]+MYRANKS_H[[#This Row],[BB]]+MYRANKS_H[[#This Row],[HBP]])/(MYRANKS_H[[#This Row],[AB]]+MYRANKS_H[[#This Row],[BB]]+MYRANKS_H[[#This Row],[HBP]]),0)</f>
        <v>0.2978723404255319</v>
      </c>
      <c r="U271" s="54">
        <f>IFERROR((MYRANKS_H[[#This Row],[H]]+MYRANKS_H[[#This Row],[2B]]+2*MYRANKS_H[[#This Row],[3B]]+3*MYRANKS_H[[#This Row],[HR]])/MYRANKS_H[[#This Row],[AB]],0)</f>
        <v>0.35</v>
      </c>
      <c r="V2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  <c r="W271" s="69">
        <f>VLOOKUP(MYRANKS_H[[#This Row],[POS]],REPLACEMENT_LEVEL[],2,FALSE)</f>
        <v>480</v>
      </c>
      <c r="X271" s="69">
        <f>MYRANKS_H[[#This Row],[PROJ PTS]]-MYRANKS_H[[#This Row],[REPL LEVEL]]</f>
        <v>-165</v>
      </c>
    </row>
    <row r="272" spans="1:24" ht="15" customHeight="1" x14ac:dyDescent="0.25">
      <c r="A272" s="44" t="s">
        <v>18791</v>
      </c>
      <c r="B272" s="46" t="str">
        <f>VLOOKUP(MYRANKS_H[[#This Row],[PLAYERID]],PLAYERIDMAP[],COLUMN(PLAYERIDMAP[LASTNAME]),FALSE)</f>
        <v>Phegley</v>
      </c>
      <c r="C272" s="51" t="str">
        <f>VLOOKUP(MYRANKS_H[[#This Row],[PLAYERID]],PLAYERIDMAP[],COLUMN(PLAYERIDMAP[FIRSTNAME]),FALSE)</f>
        <v>Josh</v>
      </c>
      <c r="D272" s="51" t="str">
        <f>VLOOKUP(MYRANKS_H[[#This Row],[PLAYERID]],PLAYERIDMAP[],COLUMN(PLAYERIDMAP[TEAM]),FALSE)</f>
        <v>OAK</v>
      </c>
      <c r="E272" s="51" t="str">
        <f>VLOOKUP(MYRANKS_H[[#This Row],[PLAYERID]],PLAYERIDMAP[],COLUMN(PLAYERIDMAP[POS]),FALSE)</f>
        <v>C</v>
      </c>
      <c r="F272" s="51">
        <f>VLOOKUP(MYRANKS_H[[#This Row],[PLAYERID]],PLAYERIDMAP[],COLUMN(PLAYERIDMAP[IDFANGRAPHS]),FALSE)</f>
        <v>9308</v>
      </c>
      <c r="G272" s="52">
        <f>IFERROR(VLOOKUP(MYRANKS_H[[#This Row],[IDFANGRAPHS]],STEAMER_H[],COLUMN(STEAMER_H[PA]),FALSE),0)</f>
        <v>148</v>
      </c>
      <c r="H272" s="52">
        <f>IFERROR(VLOOKUP(MYRANKS_H[[#This Row],[IDFANGRAPHS]],STEAMER_H[],COLUMN(STEAMER_H[AB]),FALSE),0)</f>
        <v>137</v>
      </c>
      <c r="I272" s="52">
        <f>IFERROR(VLOOKUP(MYRANKS_H[[#This Row],[IDFANGRAPHS]],STEAMER_H[],COLUMN(STEAMER_H[H]),FALSE),0)</f>
        <v>34</v>
      </c>
      <c r="J272" s="52">
        <f>IFERROR(VLOOKUP(MYRANKS_H[[#This Row],[IDFANGRAPHS]],STEAMER_H[],COLUMN(STEAMER_H[2B]),FALSE),0)</f>
        <v>7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4</v>
      </c>
      <c r="M272" s="52">
        <f>IFERROR(VLOOKUP(MYRANKS_H[[#This Row],[IDFANGRAPHS]],STEAMER_H[],COLUMN(STEAMER_H[R]),FALSE),0)</f>
        <v>16</v>
      </c>
      <c r="N272" s="52">
        <f>IFERROR(VLOOKUP(MYRANKS_H[[#This Row],[IDFANGRAPHS]],STEAMER_H[],COLUMN(STEAMER_H[RBI]),FALSE),0)</f>
        <v>17</v>
      </c>
      <c r="O272" s="52">
        <f>IFERROR(VLOOKUP(MYRANKS_H[[#This Row],[IDFANGRAPHS]],STEAMER_H[],COLUMN(STEAMER_H[BB]),FALSE),0)</f>
        <v>7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24</v>
      </c>
      <c r="R272" s="52">
        <f>IFERROR(VLOOKUP(MYRANKS_H[[#This Row],[IDFANGRAPHS]],STEAMER_H[],COLUMN(STEAMER_H[SB]),FALSE),0)</f>
        <v>1</v>
      </c>
      <c r="S272" s="54">
        <f>IFERROR(MYRANKS_H[[#This Row],[H]]/MYRANKS_H[[#This Row],[AB]],0)</f>
        <v>0.24817518248175183</v>
      </c>
      <c r="T272" s="54">
        <f>IFERROR((MYRANKS_H[[#This Row],[H]]+MYRANKS_H[[#This Row],[BB]]+MYRANKS_H[[#This Row],[HBP]])/(MYRANKS_H[[#This Row],[AB]]+MYRANKS_H[[#This Row],[BB]]+MYRANKS_H[[#This Row],[HBP]]),0)</f>
        <v>0.29452054794520549</v>
      </c>
      <c r="U272" s="54">
        <f>IFERROR((MYRANKS_H[[#This Row],[H]]+MYRANKS_H[[#This Row],[2B]]+2*MYRANKS_H[[#This Row],[3B]]+3*MYRANKS_H[[#This Row],[HR]])/MYRANKS_H[[#This Row],[AB]],0)</f>
        <v>0.40145985401459855</v>
      </c>
      <c r="V2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272" s="69">
        <f>VLOOKUP(MYRANKS_H[[#This Row],[POS]],REPLACEMENT_LEVEL[],2,FALSE)</f>
        <v>284</v>
      </c>
      <c r="X272" s="69">
        <f>MYRANKS_H[[#This Row],[PROJ PTS]]-MYRANKS_H[[#This Row],[REPL LEVEL]]</f>
        <v>-165</v>
      </c>
    </row>
    <row r="273" spans="1:24" x14ac:dyDescent="0.25">
      <c r="A273" s="44" t="s">
        <v>14683</v>
      </c>
      <c r="B273" s="46" t="str">
        <f>VLOOKUP(MYRANKS_H[[#This Row],[PLAYERID]],PLAYERIDMAP[],COLUMN(PLAYERIDMAP[LASTNAME]),FALSE)</f>
        <v>Amarista</v>
      </c>
      <c r="C273" s="51" t="str">
        <f>VLOOKUP(MYRANKS_H[[#This Row],[PLAYERID]],PLAYERIDMAP[],COLUMN(PLAYERIDMAP[FIRSTNAME]),FALSE)</f>
        <v>Alexi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SS</v>
      </c>
      <c r="F273" s="51">
        <f>VLOOKUP(MYRANKS_H[[#This Row],[PLAYERID]],PLAYERIDMAP[],COLUMN(PLAYERIDMAP[IDFANGRAPHS]),FALSE)</f>
        <v>9063</v>
      </c>
      <c r="G273" s="52">
        <f>IFERROR(VLOOKUP(MYRANKS_H[[#This Row],[IDFANGRAPHS]],STEAMER_H[],COLUMN(STEAMER_H[PA]),FALSE),0)</f>
        <v>444</v>
      </c>
      <c r="H273" s="52">
        <f>IFERROR(VLOOKUP(MYRANKS_H[[#This Row],[IDFANGRAPHS]],STEAMER_H[],COLUMN(STEAMER_H[AB]),FALSE),0)</f>
        <v>410</v>
      </c>
      <c r="I273" s="52">
        <f>IFERROR(VLOOKUP(MYRANKS_H[[#This Row],[IDFANGRAPHS]],STEAMER_H[],COLUMN(STEAMER_H[H]),FALSE),0)</f>
        <v>99</v>
      </c>
      <c r="J273" s="52">
        <f>IFERROR(VLOOKUP(MYRANKS_H[[#This Row],[IDFANGRAPHS]],STEAMER_H[],COLUMN(STEAMER_H[2B]),FALSE),0)</f>
        <v>19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38</v>
      </c>
      <c r="O273" s="52">
        <f>IFERROR(VLOOKUP(MYRANKS_H[[#This Row],[IDFANGRAPHS]],STEAMER_H[],COLUMN(STEAMER_H[BB]),FALSE),0)</f>
        <v>26</v>
      </c>
      <c r="P273" s="52">
        <f>IFERROR(VLOOKUP(MYRANKS_H[[#This Row],[IDFANGRAPHS]],STEAMER_H[],COLUMN(STEAMER_H[HBP]),FALSE),0)</f>
        <v>2</v>
      </c>
      <c r="Q273" s="52">
        <f>IFERROR(VLOOKUP(MYRANKS_H[[#This Row],[IDFANGRAPHS]],STEAMER_H[],COLUMN(STEAMER_H[SO]),FALSE),0)</f>
        <v>64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0.24146341463414633</v>
      </c>
      <c r="T273" s="54">
        <f>IFERROR((MYRANKS_H[[#This Row],[H]]+MYRANKS_H[[#This Row],[BB]]+MYRANKS_H[[#This Row],[HBP]])/(MYRANKS_H[[#This Row],[AB]]+MYRANKS_H[[#This Row],[BB]]+MYRANKS_H[[#This Row],[HBP]]),0)</f>
        <v>0.28995433789954339</v>
      </c>
      <c r="U273" s="54">
        <f>IFERROR((MYRANKS_H[[#This Row],[H]]+MYRANKS_H[[#This Row],[2B]]+2*MYRANKS_H[[#This Row],[3B]]+3*MYRANKS_H[[#This Row],[HR]])/MYRANKS_H[[#This Row],[AB]],0)</f>
        <v>0.34634146341463412</v>
      </c>
      <c r="V2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73" s="69">
        <f>VLOOKUP(MYRANKS_H[[#This Row],[POS]],REPLACEMENT_LEVEL[],2,FALSE)</f>
        <v>480</v>
      </c>
      <c r="X273" s="69">
        <f>MYRANKS_H[[#This Row],[PROJ PTS]]-MYRANKS_H[[#This Row],[REPL LEVEL]]</f>
        <v>-170</v>
      </c>
    </row>
    <row r="274" spans="1:24" ht="15" customHeight="1" x14ac:dyDescent="0.25">
      <c r="A274" s="44" t="s">
        <v>18910</v>
      </c>
      <c r="B274" s="46" t="str">
        <f>VLOOKUP(MYRANKS_H[[#This Row],[PLAYERID]],PLAYERIDMAP[],COLUMN(PLAYERIDMAP[LASTNAME]),FALSE)</f>
        <v>Profar</v>
      </c>
      <c r="C274" s="51" t="str">
        <f>VLOOKUP(MYRANKS_H[[#This Row],[PLAYERID]],PLAYERIDMAP[],COLUMN(PLAYERIDMAP[FIRSTNAME]),FALSE)</f>
        <v>Jurickson</v>
      </c>
      <c r="D274" s="51" t="str">
        <f>VLOOKUP(MYRANKS_H[[#This Row],[PLAYERID]],PLAYERIDMAP[],COLUMN(PLAYERIDMAP[TEAM]),FALSE)</f>
        <v>TEX</v>
      </c>
      <c r="E274" s="51" t="str">
        <f>VLOOKUP(MYRANKS_H[[#This Row],[PLAYERID]],PLAYERIDMAP[],COLUMN(PLAYERIDMAP[POS]),FALSE)</f>
        <v>2B</v>
      </c>
      <c r="F274" s="51">
        <f>VLOOKUP(MYRANKS_H[[#This Row],[PLAYERID]],PLAYERIDMAP[],COLUMN(PLAYERIDMAP[IDFANGRAPHS]),FALSE)</f>
        <v>10815</v>
      </c>
      <c r="G274" s="52">
        <f>IFERROR(VLOOKUP(MYRANKS_H[[#This Row],[IDFANGRAPHS]],STEAMER_H[],COLUMN(STEAMER_H[PA]),FALSE),0)</f>
        <v>330</v>
      </c>
      <c r="H274" s="52">
        <f>IFERROR(VLOOKUP(MYRANKS_H[[#This Row],[IDFANGRAPHS]],STEAMER_H[],COLUMN(STEAMER_H[AB]),FALSE),0)</f>
        <v>292</v>
      </c>
      <c r="I274" s="52">
        <f>IFERROR(VLOOKUP(MYRANKS_H[[#This Row],[IDFANGRAPHS]],STEAMER_H[],COLUMN(STEAMER_H[H]),FALSE),0)</f>
        <v>73</v>
      </c>
      <c r="J274" s="52">
        <f>IFERROR(VLOOKUP(MYRANKS_H[[#This Row],[IDFANGRAPHS]],STEAMER_H[],COLUMN(STEAMER_H[2B]),FALSE),0)</f>
        <v>15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7</v>
      </c>
      <c r="M274" s="52">
        <f>IFERROR(VLOOKUP(MYRANKS_H[[#This Row],[IDFANGRAPHS]],STEAMER_H[],COLUMN(STEAMER_H[R]),FALSE),0)</f>
        <v>37</v>
      </c>
      <c r="N274" s="52">
        <f>IFERROR(VLOOKUP(MYRANKS_H[[#This Row],[IDFANGRAPHS]],STEAMER_H[],COLUMN(STEAMER_H[RBI]),FALSE),0)</f>
        <v>34</v>
      </c>
      <c r="O274" s="52">
        <f>IFERROR(VLOOKUP(MYRANKS_H[[#This Row],[IDFANGRAPHS]],STEAMER_H[],COLUMN(STEAMER_H[BB]),FALSE),0)</f>
        <v>30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50</v>
      </c>
      <c r="R274" s="52">
        <f>IFERROR(VLOOKUP(MYRANKS_H[[#This Row],[IDFANGRAPHS]],STEAMER_H[],COLUMN(STEAMER_H[SB]),FALSE),0)</f>
        <v>7</v>
      </c>
      <c r="S274" s="54">
        <f>IFERROR(MYRANKS_H[[#This Row],[H]]/MYRANKS_H[[#This Row],[AB]],0)</f>
        <v>0.25</v>
      </c>
      <c r="T274" s="54">
        <f>IFERROR((MYRANKS_H[[#This Row],[H]]+MYRANKS_H[[#This Row],[BB]]+MYRANKS_H[[#This Row],[HBP]])/(MYRANKS_H[[#This Row],[AB]]+MYRANKS_H[[#This Row],[BB]]+MYRANKS_H[[#This Row],[HBP]]),0)</f>
        <v>0.32615384615384613</v>
      </c>
      <c r="U274" s="54">
        <f>IFERROR((MYRANKS_H[[#This Row],[H]]+MYRANKS_H[[#This Row],[2B]]+2*MYRANKS_H[[#This Row],[3B]]+3*MYRANKS_H[[#This Row],[HR]])/MYRANKS_H[[#This Row],[AB]],0)</f>
        <v>0.38698630136986301</v>
      </c>
      <c r="V2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  <c r="W274" s="69">
        <f>VLOOKUP(MYRANKS_H[[#This Row],[POS]],REPLACEMENT_LEVEL[],2,FALSE)</f>
        <v>473</v>
      </c>
      <c r="X274" s="69">
        <f>MYRANKS_H[[#This Row],[PROJ PTS]]-MYRANKS_H[[#This Row],[REPL LEVEL]]</f>
        <v>-171</v>
      </c>
    </row>
    <row r="275" spans="1:24" ht="15" customHeight="1" x14ac:dyDescent="0.25">
      <c r="A275" s="44" t="s">
        <v>17032</v>
      </c>
      <c r="B275" s="46" t="str">
        <f>VLOOKUP(MYRANKS_H[[#This Row],[PLAYERID]],PLAYERIDMAP[],COLUMN(PLAYERIDMAP[LASTNAME]),FALSE)</f>
        <v>Holaday</v>
      </c>
      <c r="C275" s="51" t="str">
        <f>VLOOKUP(MYRANKS_H[[#This Row],[PLAYERID]],PLAYERIDMAP[],COLUMN(PLAYERIDMAP[FIRSTNAME]),FALSE)</f>
        <v>Bryan</v>
      </c>
      <c r="D275" s="51" t="str">
        <f>VLOOKUP(MYRANKS_H[[#This Row],[PLAYERID]],PLAYERIDMAP[],COLUMN(PLAYERIDMAP[TEAM]),FALSE)</f>
        <v>DET</v>
      </c>
      <c r="E275" s="51" t="str">
        <f>VLOOKUP(MYRANKS_H[[#This Row],[PLAYERID]],PLAYERIDMAP[],COLUMN(PLAYERIDMAP[POS]),FALSE)</f>
        <v>C</v>
      </c>
      <c r="F275" s="51">
        <f>VLOOKUP(MYRANKS_H[[#This Row],[PLAYERID]],PLAYERIDMAP[],COLUMN(PLAYERIDMAP[IDFANGRAPHS]),FALSE)</f>
        <v>11287</v>
      </c>
      <c r="G275" s="52">
        <f>IFERROR(VLOOKUP(MYRANKS_H[[#This Row],[IDFANGRAPHS]],STEAMER_H[],COLUMN(STEAMER_H[PA]),FALSE),0)</f>
        <v>181</v>
      </c>
      <c r="H275" s="52">
        <f>IFERROR(VLOOKUP(MYRANKS_H[[#This Row],[IDFANGRAPHS]],STEAMER_H[],COLUMN(STEAMER_H[AB]),FALSE),0)</f>
        <v>167</v>
      </c>
      <c r="I275" s="52">
        <f>IFERROR(VLOOKUP(MYRANKS_H[[#This Row],[IDFANGRAPHS]],STEAMER_H[],COLUMN(STEAMER_H[H]),FALSE),0)</f>
        <v>40</v>
      </c>
      <c r="J275" s="52">
        <f>IFERROR(VLOOKUP(MYRANKS_H[[#This Row],[IDFANGRAPHS]],STEAMER_H[],COLUMN(STEAMER_H[2B]),FALSE),0)</f>
        <v>8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2</v>
      </c>
      <c r="M275" s="52">
        <f>IFERROR(VLOOKUP(MYRANKS_H[[#This Row],[IDFANGRAPHS]],STEAMER_H[],COLUMN(STEAMER_H[R]),FALSE),0)</f>
        <v>17</v>
      </c>
      <c r="N275" s="52">
        <f>IFERROR(VLOOKUP(MYRANKS_H[[#This Row],[IDFANGRAPHS]],STEAMER_H[],COLUMN(STEAMER_H[RBI]),FALSE),0)</f>
        <v>17</v>
      </c>
      <c r="O275" s="52">
        <f>IFERROR(VLOOKUP(MYRANKS_H[[#This Row],[IDFANGRAPHS]],STEAMER_H[],COLUMN(STEAMER_H[BB]),FALSE),0)</f>
        <v>10</v>
      </c>
      <c r="P275" s="52">
        <f>IFERROR(VLOOKUP(MYRANKS_H[[#This Row],[IDFANGRAPHS]],STEAMER_H[],COLUMN(STEAMER_H[HBP]),FALSE),0)</f>
        <v>2</v>
      </c>
      <c r="Q275" s="52">
        <f>IFERROR(VLOOKUP(MYRANKS_H[[#This Row],[IDFANGRAPHS]],STEAMER_H[],COLUMN(STEAMER_H[SO]),FALSE),0)</f>
        <v>33</v>
      </c>
      <c r="R275" s="52">
        <f>IFERROR(VLOOKUP(MYRANKS_H[[#This Row],[IDFANGRAPHS]],STEAMER_H[],COLUMN(STEAMER_H[SB]),FALSE),0)</f>
        <v>1</v>
      </c>
      <c r="S275" s="54">
        <f>IFERROR(MYRANKS_H[[#This Row],[H]]/MYRANKS_H[[#This Row],[AB]],0)</f>
        <v>0.23952095808383234</v>
      </c>
      <c r="T275" s="54">
        <f>IFERROR((MYRANKS_H[[#This Row],[H]]+MYRANKS_H[[#This Row],[BB]]+MYRANKS_H[[#This Row],[HBP]])/(MYRANKS_H[[#This Row],[AB]]+MYRANKS_H[[#This Row],[BB]]+MYRANKS_H[[#This Row],[HBP]]),0)</f>
        <v>0.29050279329608941</v>
      </c>
      <c r="U275" s="54">
        <f>IFERROR((MYRANKS_H[[#This Row],[H]]+MYRANKS_H[[#This Row],[2B]]+2*MYRANKS_H[[#This Row],[3B]]+3*MYRANKS_H[[#This Row],[HR]])/MYRANKS_H[[#This Row],[AB]],0)</f>
        <v>0.33532934131736525</v>
      </c>
      <c r="V2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  <c r="W275" s="69">
        <f>VLOOKUP(MYRANKS_H[[#This Row],[POS]],REPLACEMENT_LEVEL[],2,FALSE)</f>
        <v>284</v>
      </c>
      <c r="X275" s="69">
        <f>MYRANKS_H[[#This Row],[PROJ PTS]]-MYRANKS_H[[#This Row],[REPL LEVEL]]</f>
        <v>-171</v>
      </c>
    </row>
    <row r="276" spans="1:24" x14ac:dyDescent="0.25">
      <c r="A276" s="44" t="s">
        <v>14771</v>
      </c>
      <c r="B276" s="46" t="str">
        <f>VLOOKUP(MYRANKS_H[[#This Row],[PLAYERID]],PLAYERIDMAP[],COLUMN(PLAYERIDMAP[LASTNAME]),FALSE)</f>
        <v>Asche</v>
      </c>
      <c r="C276" s="51" t="str">
        <f>VLOOKUP(MYRANKS_H[[#This Row],[PLAYERID]],PLAYERIDMAP[],COLUMN(PLAYERIDMAP[FIRSTNAME]),FALSE)</f>
        <v>Cody</v>
      </c>
      <c r="D276" s="51" t="str">
        <f>VLOOKUP(MYRANKS_H[[#This Row],[PLAYERID]],PLAYERIDMAP[],COLUMN(PLAYERIDMAP[TEAM]),FALSE)</f>
        <v>PHI</v>
      </c>
      <c r="E276" s="51" t="str">
        <f>VLOOKUP(MYRANKS_H[[#This Row],[PLAYERID]],PLAYERIDMAP[],COLUMN(PLAYERIDMAP[POS]),FALSE)</f>
        <v>3B</v>
      </c>
      <c r="F276" s="51">
        <f>VLOOKUP(MYRANKS_H[[#This Row],[PLAYERID]],PLAYERIDMAP[],COLUMN(PLAYERIDMAP[IDFANGRAPHS]),FALSE)</f>
        <v>11997</v>
      </c>
      <c r="G276" s="52">
        <f>IFERROR(VLOOKUP(MYRANKS_H[[#This Row],[IDFANGRAPHS]],STEAMER_H[],COLUMN(STEAMER_H[PA]),FALSE),0)</f>
        <v>360</v>
      </c>
      <c r="H276" s="52">
        <f>IFERROR(VLOOKUP(MYRANKS_H[[#This Row],[IDFANGRAPHS]],STEAMER_H[],COLUMN(STEAMER_H[AB]),FALSE),0)</f>
        <v>327</v>
      </c>
      <c r="I276" s="52">
        <f>IFERROR(VLOOKUP(MYRANKS_H[[#This Row],[IDFANGRAPHS]],STEAMER_H[],COLUMN(STEAMER_H[H]),FALSE),0)</f>
        <v>84</v>
      </c>
      <c r="J276" s="52">
        <f>IFERROR(VLOOKUP(MYRANKS_H[[#This Row],[IDFANGRAPHS]],STEAMER_H[],COLUMN(STEAMER_H[2B]),FALSE),0)</f>
        <v>18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10</v>
      </c>
      <c r="M276" s="52">
        <f>IFERROR(VLOOKUP(MYRANKS_H[[#This Row],[IDFANGRAPHS]],STEAMER_H[],COLUMN(STEAMER_H[R]),FALSE),0)</f>
        <v>35</v>
      </c>
      <c r="N276" s="52">
        <f>IFERROR(VLOOKUP(MYRANKS_H[[#This Row],[IDFANGRAPHS]],STEAMER_H[],COLUMN(STEAMER_H[RBI]),FALSE),0)</f>
        <v>39</v>
      </c>
      <c r="O276" s="52">
        <f>IFERROR(VLOOKUP(MYRANKS_H[[#This Row],[IDFANGRAPHS]],STEAMER_H[],COLUMN(STEAMER_H[BB]),FALSE),0)</f>
        <v>26</v>
      </c>
      <c r="P276" s="52">
        <f>IFERROR(VLOOKUP(MYRANKS_H[[#This Row],[IDFANGRAPHS]],STEAMER_H[],COLUMN(STEAMER_H[HBP]),FALSE),0)</f>
        <v>2</v>
      </c>
      <c r="Q276" s="52">
        <f>IFERROR(VLOOKUP(MYRANKS_H[[#This Row],[IDFANGRAPHS]],STEAMER_H[],COLUMN(STEAMER_H[SO]),FALSE),0)</f>
        <v>75</v>
      </c>
      <c r="R276" s="52">
        <f>IFERROR(VLOOKUP(MYRANKS_H[[#This Row],[IDFANGRAPHS]],STEAMER_H[],COLUMN(STEAMER_H[SB]),FALSE),0)</f>
        <v>3</v>
      </c>
      <c r="S276" s="54">
        <f>IFERROR(MYRANKS_H[[#This Row],[H]]/MYRANKS_H[[#This Row],[AB]],0)</f>
        <v>0.25688073394495414</v>
      </c>
      <c r="T276" s="54">
        <f>IFERROR((MYRANKS_H[[#This Row],[H]]+MYRANKS_H[[#This Row],[BB]]+MYRANKS_H[[#This Row],[HBP]])/(MYRANKS_H[[#This Row],[AB]]+MYRANKS_H[[#This Row],[BB]]+MYRANKS_H[[#This Row],[HBP]]),0)</f>
        <v>0.3154929577464789</v>
      </c>
      <c r="U276" s="54">
        <f>IFERROR((MYRANKS_H[[#This Row],[H]]+MYRANKS_H[[#This Row],[2B]]+2*MYRANKS_H[[#This Row],[3B]]+3*MYRANKS_H[[#This Row],[HR]])/MYRANKS_H[[#This Row],[AB]],0)</f>
        <v>0.40978593272171254</v>
      </c>
      <c r="V2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276" s="69">
        <f>VLOOKUP(MYRANKS_H[[#This Row],[POS]],REPLACEMENT_LEVEL[],2,FALSE)</f>
        <v>501</v>
      </c>
      <c r="X276" s="69">
        <f>MYRANKS_H[[#This Row],[PROJ PTS]]-MYRANKS_H[[#This Row],[REPL LEVEL]]</f>
        <v>-172</v>
      </c>
    </row>
    <row r="277" spans="1:24" ht="15" customHeight="1" x14ac:dyDescent="0.25">
      <c r="A277" s="44" t="s">
        <v>18604</v>
      </c>
      <c r="B277" s="46" t="str">
        <f>VLOOKUP(MYRANKS_H[[#This Row],[PLAYERID]],PLAYERIDMAP[],COLUMN(PLAYERIDMAP[LASTNAME]),FALSE)</f>
        <v>Parra</v>
      </c>
      <c r="C277" s="51" t="str">
        <f>VLOOKUP(MYRANKS_H[[#This Row],[PLAYERID]],PLAYERIDMAP[],COLUMN(PLAYERIDMAP[FIRSTNAME]),FALSE)</f>
        <v>Gerardo</v>
      </c>
      <c r="D277" s="51" t="str">
        <f>VLOOKUP(MYRANKS_H[[#This Row],[PLAYERID]],PLAYERIDMAP[],COLUMN(PLAYERIDMAP[TEAM]),FALSE)</f>
        <v>MIL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8553</v>
      </c>
      <c r="G277" s="52">
        <f>IFERROR(VLOOKUP(MYRANKS_H[[#This Row],[IDFANGRAPHS]],STEAMER_H[],COLUMN(STEAMER_H[PA]),FALSE),0)</f>
        <v>367</v>
      </c>
      <c r="H277" s="52">
        <f>IFERROR(VLOOKUP(MYRANKS_H[[#This Row],[IDFANGRAPHS]],STEAMER_H[],COLUMN(STEAMER_H[AB]),FALSE),0)</f>
        <v>332</v>
      </c>
      <c r="I277" s="52">
        <f>IFERROR(VLOOKUP(MYRANKS_H[[#This Row],[IDFANGRAPHS]],STEAMER_H[],COLUMN(STEAMER_H[H]),FALSE),0)</f>
        <v>86</v>
      </c>
      <c r="J277" s="52">
        <f>IFERROR(VLOOKUP(MYRANKS_H[[#This Row],[IDFANGRAPHS]],STEAMER_H[],COLUMN(STEAMER_H[2B]),FALSE),0)</f>
        <v>17</v>
      </c>
      <c r="K277" s="52">
        <f>IFERROR(VLOOKUP(MYRANKS_H[[#This Row],[IDFANGRAPHS]],STEAMER_H[],COLUMN(STEAMER_H[3B]),FALSE),0)</f>
        <v>2</v>
      </c>
      <c r="L277" s="52">
        <f>IFERROR(VLOOKUP(MYRANKS_H[[#This Row],[IDFANGRAPHS]],STEAMER_H[],COLUMN(STEAMER_H[HR]),FALSE),0)</f>
        <v>7</v>
      </c>
      <c r="M277" s="52">
        <f>IFERROR(VLOOKUP(MYRANKS_H[[#This Row],[IDFANGRAPHS]],STEAMER_H[],COLUMN(STEAMER_H[R]),FALSE),0)</f>
        <v>39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27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63</v>
      </c>
      <c r="R277" s="52">
        <f>IFERROR(VLOOKUP(MYRANKS_H[[#This Row],[IDFANGRAPHS]],STEAMER_H[],COLUMN(STEAMER_H[SB]),FALSE),0)</f>
        <v>7</v>
      </c>
      <c r="S277" s="54">
        <f>IFERROR(MYRANKS_H[[#This Row],[H]]/MYRANKS_H[[#This Row],[AB]],0)</f>
        <v>0.25903614457831325</v>
      </c>
      <c r="T277" s="54">
        <f>IFERROR((MYRANKS_H[[#This Row],[H]]+MYRANKS_H[[#This Row],[BB]]+MYRANKS_H[[#This Row],[HBP]])/(MYRANKS_H[[#This Row],[AB]]+MYRANKS_H[[#This Row],[BB]]+MYRANKS_H[[#This Row],[HBP]]),0)</f>
        <v>0.32044198895027626</v>
      </c>
      <c r="U277" s="54">
        <f>IFERROR((MYRANKS_H[[#This Row],[H]]+MYRANKS_H[[#This Row],[2B]]+2*MYRANKS_H[[#This Row],[3B]]+3*MYRANKS_H[[#This Row],[HR]])/MYRANKS_H[[#This Row],[AB]],0)</f>
        <v>0.38554216867469882</v>
      </c>
      <c r="V2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77" s="69">
        <f>VLOOKUP(MYRANKS_H[[#This Row],[POS]],REPLACEMENT_LEVEL[],2,FALSE)</f>
        <v>496</v>
      </c>
      <c r="X277" s="69">
        <f>MYRANKS_H[[#This Row],[PROJ PTS]]-MYRANKS_H[[#This Row],[REPL LEVEL]]</f>
        <v>-172</v>
      </c>
    </row>
    <row r="278" spans="1:24" ht="15" customHeight="1" x14ac:dyDescent="0.25">
      <c r="A278" s="44" t="s">
        <v>16449</v>
      </c>
      <c r="B278" s="46" t="str">
        <f>VLOOKUP(MYRANKS_H[[#This Row],[PLAYERID]],PLAYERIDMAP[],COLUMN(PLAYERIDMAP[LASTNAME]),FALSE)</f>
        <v>Galvis</v>
      </c>
      <c r="C278" s="51" t="str">
        <f>VLOOKUP(MYRANKS_H[[#This Row],[PLAYERID]],PLAYERIDMAP[],COLUMN(PLAYERIDMAP[FIRSTNAME]),FALSE)</f>
        <v>Freddy</v>
      </c>
      <c r="D278" s="51" t="str">
        <f>VLOOKUP(MYRANKS_H[[#This Row],[PLAYERID]],PLAYERIDMAP[],COLUMN(PLAYERIDMAP[TEAM]),FALSE)</f>
        <v>PHI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6609</v>
      </c>
      <c r="G278" s="52">
        <f>IFERROR(VLOOKUP(MYRANKS_H[[#This Row],[IDFANGRAPHS]],STEAMER_H[],COLUMN(STEAMER_H[PA]),FALSE),0)</f>
        <v>456</v>
      </c>
      <c r="H278" s="52">
        <f>IFERROR(VLOOKUP(MYRANKS_H[[#This Row],[IDFANGRAPHS]],STEAMER_H[],COLUMN(STEAMER_H[AB]),FALSE),0)</f>
        <v>423</v>
      </c>
      <c r="I278" s="52">
        <f>IFERROR(VLOOKUP(MYRANKS_H[[#This Row],[IDFANGRAPHS]],STEAMER_H[],COLUMN(STEAMER_H[H]),FALSE),0)</f>
        <v>98</v>
      </c>
      <c r="J278" s="52">
        <f>IFERROR(VLOOKUP(MYRANKS_H[[#This Row],[IDFANGRAPHS]],STEAMER_H[],COLUMN(STEAMER_H[2B]),FALSE),0)</f>
        <v>20</v>
      </c>
      <c r="K278" s="52">
        <f>IFERROR(VLOOKUP(MYRANKS_H[[#This Row],[IDFANGRAPHS]],STEAMER_H[],COLUMN(STEAMER_H[3B]),FALSE),0)</f>
        <v>3</v>
      </c>
      <c r="L278" s="52">
        <f>IFERROR(VLOOKUP(MYRANKS_H[[#This Row],[IDFANGRAPHS]],STEAMER_H[],COLUMN(STEAMER_H[HR]),FALSE),0)</f>
        <v>9</v>
      </c>
      <c r="M278" s="52">
        <f>IFERROR(VLOOKUP(MYRANKS_H[[#This Row],[IDFANGRAPHS]],STEAMER_H[],COLUMN(STEAMER_H[R]),FALSE),0)</f>
        <v>39</v>
      </c>
      <c r="N278" s="52">
        <f>IFERROR(VLOOKUP(MYRANKS_H[[#This Row],[IDFANGRAPHS]],STEAMER_H[],COLUMN(STEAMER_H[RBI]),FALSE),0)</f>
        <v>42</v>
      </c>
      <c r="O278" s="52">
        <f>IFERROR(VLOOKUP(MYRANKS_H[[#This Row],[IDFANGRAPHS]],STEAMER_H[],COLUMN(STEAMER_H[BB]),FALSE),0)</f>
        <v>24</v>
      </c>
      <c r="P278" s="52">
        <f>IFERROR(VLOOKUP(MYRANKS_H[[#This Row],[IDFANGRAPHS]],STEAMER_H[],COLUMN(STEAMER_H[HBP]),FALSE),0)</f>
        <v>2</v>
      </c>
      <c r="Q278" s="52">
        <f>IFERROR(VLOOKUP(MYRANKS_H[[#This Row],[IDFANGRAPHS]],STEAMER_H[],COLUMN(STEAMER_H[SO]),FALSE),0)</f>
        <v>82</v>
      </c>
      <c r="R278" s="52">
        <f>IFERROR(VLOOKUP(MYRANKS_H[[#This Row],[IDFANGRAPHS]],STEAMER_H[],COLUMN(STEAMER_H[SB]),FALSE),0)</f>
        <v>4</v>
      </c>
      <c r="S278" s="54">
        <f>IFERROR(MYRANKS_H[[#This Row],[H]]/MYRANKS_H[[#This Row],[AB]],0)</f>
        <v>0.23167848699763594</v>
      </c>
      <c r="T278" s="54">
        <f>IFERROR((MYRANKS_H[[#This Row],[H]]+MYRANKS_H[[#This Row],[BB]]+MYRANKS_H[[#This Row],[HBP]])/(MYRANKS_H[[#This Row],[AB]]+MYRANKS_H[[#This Row],[BB]]+MYRANKS_H[[#This Row],[HBP]]),0)</f>
        <v>0.27616926503340755</v>
      </c>
      <c r="U278" s="54">
        <f>IFERROR((MYRANKS_H[[#This Row],[H]]+MYRANKS_H[[#This Row],[2B]]+2*MYRANKS_H[[#This Row],[3B]]+3*MYRANKS_H[[#This Row],[HR]])/MYRANKS_H[[#This Row],[AB]],0)</f>
        <v>0.35697399527186763</v>
      </c>
      <c r="V2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  <c r="W278" s="69">
        <f>VLOOKUP(MYRANKS_H[[#This Row],[POS]],REPLACEMENT_LEVEL[],2,FALSE)</f>
        <v>480</v>
      </c>
      <c r="X278" s="69">
        <f>MYRANKS_H[[#This Row],[PROJ PTS]]-MYRANKS_H[[#This Row],[REPL LEVEL]]</f>
        <v>-173</v>
      </c>
    </row>
    <row r="279" spans="1:24" x14ac:dyDescent="0.25">
      <c r="A279" s="44" t="s">
        <v>17749</v>
      </c>
      <c r="B279" s="46" t="str">
        <f>VLOOKUP(MYRANKS_H[[#This Row],[PLAYERID]],PLAYERIDMAP[],COLUMN(PLAYERIDMAP[LASTNAME]),FALSE)</f>
        <v>Lough</v>
      </c>
      <c r="C279" s="51" t="str">
        <f>VLOOKUP(MYRANKS_H[[#This Row],[PLAYERID]],PLAYERIDMAP[],COLUMN(PLAYERIDMAP[FIRSTNAME]),FALSE)</f>
        <v>David</v>
      </c>
      <c r="D279" s="51" t="str">
        <f>VLOOKUP(MYRANKS_H[[#This Row],[PLAYERID]],PLAYERIDMAP[],COLUMN(PLAYERIDMAP[TEAM]),FALSE)</f>
        <v>BAL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7215</v>
      </c>
      <c r="G279" s="52">
        <f>IFERROR(VLOOKUP(MYRANKS_H[[#This Row],[IDFANGRAPHS]],STEAMER_H[],COLUMN(STEAMER_H[PA]),FALSE),0)</f>
        <v>379</v>
      </c>
      <c r="H279" s="52">
        <f>IFERROR(VLOOKUP(MYRANKS_H[[#This Row],[IDFANGRAPHS]],STEAMER_H[],COLUMN(STEAMER_H[AB]),FALSE),0)</f>
        <v>350</v>
      </c>
      <c r="I279" s="52">
        <f>IFERROR(VLOOKUP(MYRANKS_H[[#This Row],[IDFANGRAPHS]],STEAMER_H[],COLUMN(STEAMER_H[H]),FALSE),0)</f>
        <v>91</v>
      </c>
      <c r="J279" s="52">
        <f>IFERROR(VLOOKUP(MYRANKS_H[[#This Row],[IDFANGRAPHS]],STEAMER_H[],COLUMN(STEAMER_H[2B]),FALSE),0)</f>
        <v>16</v>
      </c>
      <c r="K279" s="52">
        <f>IFERROR(VLOOKUP(MYRANKS_H[[#This Row],[IDFANGRAPHS]],STEAMER_H[],COLUMN(STEAMER_H[3B]),FALSE),0)</f>
        <v>3</v>
      </c>
      <c r="L279" s="52">
        <f>IFERROR(VLOOKUP(MYRANKS_H[[#This Row],[IDFANGRAPHS]],STEAMER_H[],COLUMN(STEAMER_H[HR]),FALSE),0)</f>
        <v>7</v>
      </c>
      <c r="M279" s="52">
        <f>IFERROR(VLOOKUP(MYRANKS_H[[#This Row],[IDFANGRAPHS]],STEAMER_H[],COLUMN(STEAMER_H[R]),FALSE),0)</f>
        <v>41</v>
      </c>
      <c r="N279" s="52">
        <f>IFERROR(VLOOKUP(MYRANKS_H[[#This Row],[IDFANGRAPHS]],STEAMER_H[],COLUMN(STEAMER_H[RBI]),FALSE),0)</f>
        <v>38</v>
      </c>
      <c r="O279" s="52">
        <f>IFERROR(VLOOKUP(MYRANKS_H[[#This Row],[IDFANGRAPHS]],STEAMER_H[],COLUMN(STEAMER_H[BB]),FALSE),0)</f>
        <v>20</v>
      </c>
      <c r="P279" s="52">
        <f>IFERROR(VLOOKUP(MYRANKS_H[[#This Row],[IDFANGRAPHS]],STEAMER_H[],COLUMN(STEAMER_H[HBP]),FALSE),0)</f>
        <v>4</v>
      </c>
      <c r="Q279" s="52">
        <f>IFERROR(VLOOKUP(MYRANKS_H[[#This Row],[IDFANGRAPHS]],STEAMER_H[],COLUMN(STEAMER_H[SO]),FALSE),0)</f>
        <v>61</v>
      </c>
      <c r="R279" s="52">
        <f>IFERROR(VLOOKUP(MYRANKS_H[[#This Row],[IDFANGRAPHS]],STEAMER_H[],COLUMN(STEAMER_H[SB]),FALSE),0)</f>
        <v>10</v>
      </c>
      <c r="S279" s="54">
        <f>IFERROR(MYRANKS_H[[#This Row],[H]]/MYRANKS_H[[#This Row],[AB]],0)</f>
        <v>0.26</v>
      </c>
      <c r="T279" s="54">
        <f>IFERROR((MYRANKS_H[[#This Row],[H]]+MYRANKS_H[[#This Row],[BB]]+MYRANKS_H[[#This Row],[HBP]])/(MYRANKS_H[[#This Row],[AB]]+MYRANKS_H[[#This Row],[BB]]+MYRANKS_H[[#This Row],[HBP]]),0)</f>
        <v>0.30748663101604279</v>
      </c>
      <c r="U279" s="54">
        <f>IFERROR((MYRANKS_H[[#This Row],[H]]+MYRANKS_H[[#This Row],[2B]]+2*MYRANKS_H[[#This Row],[3B]]+3*MYRANKS_H[[#This Row],[HR]])/MYRANKS_H[[#This Row],[AB]],0)</f>
        <v>0.38285714285714284</v>
      </c>
      <c r="V2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  <c r="W279" s="69">
        <f>VLOOKUP(MYRANKS_H[[#This Row],[POS]],REPLACEMENT_LEVEL[],2,FALSE)</f>
        <v>496</v>
      </c>
      <c r="X279" s="69">
        <f>MYRANKS_H[[#This Row],[PROJ PTS]]-MYRANKS_H[[#This Row],[REPL LEVEL]]</f>
        <v>-175</v>
      </c>
    </row>
    <row r="280" spans="1:24" ht="15" customHeight="1" x14ac:dyDescent="0.25">
      <c r="A280" s="44" t="s">
        <v>20383</v>
      </c>
      <c r="B280" s="46" t="str">
        <f>VLOOKUP(MYRANKS_H[[#This Row],[PLAYERID]],PLAYERIDMAP[],COLUMN(PLAYERIDMAP[LASTNAME]),FALSE)</f>
        <v>Young</v>
      </c>
      <c r="C280" s="51" t="str">
        <f>VLOOKUP(MYRANKS_H[[#This Row],[PLAYERID]],PLAYERIDMAP[],COLUMN(PLAYERIDMAP[FIRSTNAME]),FALSE)</f>
        <v>Delmon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OF</v>
      </c>
      <c r="F280" s="51">
        <f>VLOOKUP(MYRANKS_H[[#This Row],[PLAYERID]],PLAYERIDMAP[],COLUMN(PLAYERIDMAP[IDFANGRAPHS]),FALSE)</f>
        <v>2140</v>
      </c>
      <c r="G280" s="52">
        <f>IFERROR(VLOOKUP(MYRANKS_H[[#This Row],[IDFANGRAPHS]],STEAMER_H[],COLUMN(STEAMER_H[PA]),FALSE),0)</f>
        <v>376</v>
      </c>
      <c r="H280" s="52">
        <f>IFERROR(VLOOKUP(MYRANKS_H[[#This Row],[IDFANGRAPHS]],STEAMER_H[],COLUMN(STEAMER_H[AB]),FALSE),0)</f>
        <v>350</v>
      </c>
      <c r="I280" s="52">
        <f>IFERROR(VLOOKUP(MYRANKS_H[[#This Row],[IDFANGRAPHS]],STEAMER_H[],COLUMN(STEAMER_H[H]),FALSE),0)</f>
        <v>91</v>
      </c>
      <c r="J280" s="52">
        <f>IFERROR(VLOOKUP(MYRANKS_H[[#This Row],[IDFANGRAPHS]],STEAMER_H[],COLUMN(STEAMER_H[2B]),FALSE),0)</f>
        <v>17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11</v>
      </c>
      <c r="M280" s="52">
        <f>IFERROR(VLOOKUP(MYRANKS_H[[#This Row],[IDFANGRAPHS]],STEAMER_H[],COLUMN(STEAMER_H[R]),FALSE),0)</f>
        <v>39</v>
      </c>
      <c r="N280" s="52">
        <f>IFERROR(VLOOKUP(MYRANKS_H[[#This Row],[IDFANGRAPHS]],STEAMER_H[],COLUMN(STEAMER_H[RBI]),FALSE),0)</f>
        <v>44</v>
      </c>
      <c r="O280" s="52">
        <f>IFERROR(VLOOKUP(MYRANKS_H[[#This Row],[IDFANGRAPHS]],STEAMER_H[],COLUMN(STEAMER_H[BB]),FALSE),0)</f>
        <v>18</v>
      </c>
      <c r="P280" s="52">
        <f>IFERROR(VLOOKUP(MYRANKS_H[[#This Row],[IDFANGRAPHS]],STEAMER_H[],COLUMN(STEAMER_H[HBP]),FALSE),0)</f>
        <v>4</v>
      </c>
      <c r="Q280" s="52">
        <f>IFERROR(VLOOKUP(MYRANKS_H[[#This Row],[IDFANGRAPHS]],STEAMER_H[],COLUMN(STEAMER_H[SO]),FALSE),0)</f>
        <v>77</v>
      </c>
      <c r="R280" s="52">
        <f>IFERROR(VLOOKUP(MYRANKS_H[[#This Row],[IDFANGRAPHS]],STEAMER_H[],COLUMN(STEAMER_H[SB]),FALSE),0)</f>
        <v>2</v>
      </c>
      <c r="S280" s="54">
        <f>IFERROR(MYRANKS_H[[#This Row],[H]]/MYRANKS_H[[#This Row],[AB]],0)</f>
        <v>0.26</v>
      </c>
      <c r="T280" s="54">
        <f>IFERROR((MYRANKS_H[[#This Row],[H]]+MYRANKS_H[[#This Row],[BB]]+MYRANKS_H[[#This Row],[HBP]])/(MYRANKS_H[[#This Row],[AB]]+MYRANKS_H[[#This Row],[BB]]+MYRANKS_H[[#This Row],[HBP]]),0)</f>
        <v>0.30376344086021506</v>
      </c>
      <c r="U280" s="54">
        <f>IFERROR((MYRANKS_H[[#This Row],[H]]+MYRANKS_H[[#This Row],[2B]]+2*MYRANKS_H[[#This Row],[3B]]+3*MYRANKS_H[[#This Row],[HR]])/MYRANKS_H[[#This Row],[AB]],0)</f>
        <v>0.40857142857142859</v>
      </c>
      <c r="V2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  <c r="W280" s="69">
        <f>VLOOKUP(MYRANKS_H[[#This Row],[POS]],REPLACEMENT_LEVEL[],2,FALSE)</f>
        <v>496</v>
      </c>
      <c r="X280" s="69">
        <f>MYRANKS_H[[#This Row],[PROJ PTS]]-MYRANKS_H[[#This Row],[REPL LEVEL]]</f>
        <v>-176</v>
      </c>
    </row>
    <row r="281" spans="1:24" ht="15" customHeight="1" x14ac:dyDescent="0.25">
      <c r="A281" s="44" t="s">
        <v>15419</v>
      </c>
      <c r="B281" s="46" t="str">
        <f>VLOOKUP(MYRANKS_H[[#This Row],[PLAYERID]],PLAYERIDMAP[],COLUMN(PLAYERIDMAP[LASTNAME]),FALSE)</f>
        <v>Carp</v>
      </c>
      <c r="C281" s="51" t="str">
        <f>VLOOKUP(MYRANKS_H[[#This Row],[PLAYERID]],PLAYERIDMAP[],COLUMN(PLAYERIDMAP[FIRSTNAME]),FALSE)</f>
        <v>Mike</v>
      </c>
      <c r="D281" s="51" t="str">
        <f>VLOOKUP(MYRANKS_H[[#This Row],[PLAYERID]],PLAYERIDMAP[],COLUMN(PLAYERIDMAP[TEAM]),FALSE)</f>
        <v>BOS</v>
      </c>
      <c r="E281" s="51" t="str">
        <f>VLOOKUP(MYRANKS_H[[#This Row],[PLAYERID]],PLAYERIDMAP[],COLUMN(PLAYERIDMAP[POS]),FALSE)</f>
        <v>1B</v>
      </c>
      <c r="F281" s="51">
        <f>VLOOKUP(MYRANKS_H[[#This Row],[PLAYERID]],PLAYERIDMAP[],COLUMN(PLAYERIDMAP[IDFANGRAPHS]),FALSE)</f>
        <v>7480</v>
      </c>
      <c r="G281" s="52">
        <f>IFERROR(VLOOKUP(MYRANKS_H[[#This Row],[IDFANGRAPHS]],STEAMER_H[],COLUMN(STEAMER_H[PA]),FALSE),0)</f>
        <v>340</v>
      </c>
      <c r="H281" s="52">
        <f>IFERROR(VLOOKUP(MYRANKS_H[[#This Row],[IDFANGRAPHS]],STEAMER_H[],COLUMN(STEAMER_H[AB]),FALSE),0)</f>
        <v>303</v>
      </c>
      <c r="I281" s="52">
        <f>IFERROR(VLOOKUP(MYRANKS_H[[#This Row],[IDFANGRAPHS]],STEAMER_H[],COLUMN(STEAMER_H[H]),FALSE),0)</f>
        <v>72</v>
      </c>
      <c r="J281" s="52">
        <f>IFERROR(VLOOKUP(MYRANKS_H[[#This Row],[IDFANGRAPHS]],STEAMER_H[],COLUMN(STEAMER_H[2B]),FALSE),0)</f>
        <v>14</v>
      </c>
      <c r="K281" s="52">
        <f>IFERROR(VLOOKUP(MYRANKS_H[[#This Row],[IDFANGRAPHS]],STEAMER_H[],COLUMN(STEAMER_H[3B]),FALSE),0)</f>
        <v>1</v>
      </c>
      <c r="L281" s="52">
        <f>IFERROR(VLOOKUP(MYRANKS_H[[#This Row],[IDFANGRAPHS]],STEAMER_H[],COLUMN(STEAMER_H[HR]),FALSE),0)</f>
        <v>10</v>
      </c>
      <c r="M281" s="52">
        <f>IFERROR(VLOOKUP(MYRANKS_H[[#This Row],[IDFANGRAPHS]],STEAMER_H[],COLUMN(STEAMER_H[R]),FALSE),0)</f>
        <v>36</v>
      </c>
      <c r="N281" s="52">
        <f>IFERROR(VLOOKUP(MYRANKS_H[[#This Row],[IDFANGRAPHS]],STEAMER_H[],COLUMN(STEAMER_H[RBI]),FALSE),0)</f>
        <v>38</v>
      </c>
      <c r="O281" s="52">
        <f>IFERROR(VLOOKUP(MYRANKS_H[[#This Row],[IDFANGRAPHS]],STEAMER_H[],COLUMN(STEAMER_H[BB]),FALSE),0)</f>
        <v>29</v>
      </c>
      <c r="P281" s="52">
        <f>IFERROR(VLOOKUP(MYRANKS_H[[#This Row],[IDFANGRAPHS]],STEAMER_H[],COLUMN(STEAMER_H[HBP]),FALSE),0)</f>
        <v>4</v>
      </c>
      <c r="Q281" s="52">
        <f>IFERROR(VLOOKUP(MYRANKS_H[[#This Row],[IDFANGRAPHS]],STEAMER_H[],COLUMN(STEAMER_H[SO]),FALSE),0)</f>
        <v>82</v>
      </c>
      <c r="R281" s="52">
        <f>IFERROR(VLOOKUP(MYRANKS_H[[#This Row],[IDFANGRAPHS]],STEAMER_H[],COLUMN(STEAMER_H[SB]),FALSE),0)</f>
        <v>2</v>
      </c>
      <c r="S281" s="54">
        <f>IFERROR(MYRANKS_H[[#This Row],[H]]/MYRANKS_H[[#This Row],[AB]],0)</f>
        <v>0.23762376237623761</v>
      </c>
      <c r="T281" s="54">
        <f>IFERROR((MYRANKS_H[[#This Row],[H]]+MYRANKS_H[[#This Row],[BB]]+MYRANKS_H[[#This Row],[HBP]])/(MYRANKS_H[[#This Row],[AB]]+MYRANKS_H[[#This Row],[BB]]+MYRANKS_H[[#This Row],[HBP]]),0)</f>
        <v>0.3125</v>
      </c>
      <c r="U281" s="54">
        <f>IFERROR((MYRANKS_H[[#This Row],[H]]+MYRANKS_H[[#This Row],[2B]]+2*MYRANKS_H[[#This Row],[3B]]+3*MYRANKS_H[[#This Row],[HR]])/MYRANKS_H[[#This Row],[AB]],0)</f>
        <v>0.38943894389438943</v>
      </c>
      <c r="V2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  <c r="W281" s="69">
        <f>VLOOKUP(MYRANKS_H[[#This Row],[POS]],REPLACEMENT_LEVEL[],2,FALSE)</f>
        <v>467</v>
      </c>
      <c r="X281" s="69">
        <f>MYRANKS_H[[#This Row],[PROJ PTS]]-MYRANKS_H[[#This Row],[REPL LEVEL]]</f>
        <v>-180</v>
      </c>
    </row>
    <row r="282" spans="1:24" ht="15" customHeight="1" x14ac:dyDescent="0.25">
      <c r="A282" s="44" t="s">
        <v>19748</v>
      </c>
      <c r="B282" s="46" t="str">
        <f>VLOOKUP(MYRANKS_H[[#This Row],[PLAYERID]],PLAYERIDMAP[],COLUMN(PLAYERIDMAP[LASTNAME]),FALSE)</f>
        <v>Suzuki</v>
      </c>
      <c r="C282" s="51" t="str">
        <f>VLOOKUP(MYRANKS_H[[#This Row],[PLAYERID]],PLAYERIDMAP[],COLUMN(PLAYERIDMAP[FIRSTNAME]),FALSE)</f>
        <v>Ichiro</v>
      </c>
      <c r="D282" s="51" t="str">
        <f>VLOOKUP(MYRANKS_H[[#This Row],[PLAYERID]],PLAYERIDMAP[],COLUMN(PLAYERIDMAP[TEAM]),FALSE)</f>
        <v>N/A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1101</v>
      </c>
      <c r="G282" s="52">
        <f>IFERROR(VLOOKUP(MYRANKS_H[[#This Row],[IDFANGRAPHS]],STEAMER_H[],COLUMN(STEAMER_H[PA]),FALSE),0)</f>
        <v>406</v>
      </c>
      <c r="H282" s="52">
        <f>IFERROR(VLOOKUP(MYRANKS_H[[#This Row],[IDFANGRAPHS]],STEAMER_H[],COLUMN(STEAMER_H[AB]),FALSE),0)</f>
        <v>379</v>
      </c>
      <c r="I282" s="52">
        <f>IFERROR(VLOOKUP(MYRANKS_H[[#This Row],[IDFANGRAPHS]],STEAMER_H[],COLUMN(STEAMER_H[H]),FALSE),0)</f>
        <v>101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4</v>
      </c>
      <c r="M282" s="52">
        <f>IFERROR(VLOOKUP(MYRANKS_H[[#This Row],[IDFANGRAPHS]],STEAMER_H[],COLUMN(STEAMER_H[R]),FALSE),0)</f>
        <v>38</v>
      </c>
      <c r="N282" s="52">
        <f>IFERROR(VLOOKUP(MYRANKS_H[[#This Row],[IDFANGRAPHS]],STEAMER_H[],COLUMN(STEAMER_H[RBI]),FALSE),0)</f>
        <v>34</v>
      </c>
      <c r="O282" s="52">
        <f>IFERROR(VLOOKUP(MYRANKS_H[[#This Row],[IDFANGRAPHS]],STEAMER_H[],COLUMN(STEAMER_H[BB]),FALSE),0)</f>
        <v>19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60</v>
      </c>
      <c r="R282" s="52">
        <f>IFERROR(VLOOKUP(MYRANKS_H[[#This Row],[IDFANGRAPHS]],STEAMER_H[],COLUMN(STEAMER_H[SB]),FALSE),0)</f>
        <v>12</v>
      </c>
      <c r="S282" s="54">
        <f>IFERROR(MYRANKS_H[[#This Row],[H]]/MYRANKS_H[[#This Row],[AB]],0)</f>
        <v>0.26649076517150394</v>
      </c>
      <c r="T282" s="54">
        <f>IFERROR((MYRANKS_H[[#This Row],[H]]+MYRANKS_H[[#This Row],[BB]]+MYRANKS_H[[#This Row],[HBP]])/(MYRANKS_H[[#This Row],[AB]]+MYRANKS_H[[#This Row],[BB]]+MYRANKS_H[[#This Row],[HBP]]),0)</f>
        <v>0.30499999999999999</v>
      </c>
      <c r="U282" s="54">
        <f>IFERROR((MYRANKS_H[[#This Row],[H]]+MYRANKS_H[[#This Row],[2B]]+2*MYRANKS_H[[#This Row],[3B]]+3*MYRANKS_H[[#This Row],[HR]])/MYRANKS_H[[#This Row],[AB]],0)</f>
        <v>0.34828496042216361</v>
      </c>
      <c r="V2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82" s="69">
        <f>VLOOKUP(MYRANKS_H[[#This Row],[POS]],REPLACEMENT_LEVEL[],2,FALSE)</f>
        <v>496</v>
      </c>
      <c r="X282" s="69">
        <f>MYRANKS_H[[#This Row],[PROJ PTS]]-MYRANKS_H[[#This Row],[REPL LEVEL]]</f>
        <v>-186</v>
      </c>
    </row>
    <row r="283" spans="1:24" ht="15" customHeight="1" x14ac:dyDescent="0.25">
      <c r="A283" s="44" t="s">
        <v>17547</v>
      </c>
      <c r="B283" s="46" t="str">
        <f>VLOOKUP(MYRANKS_H[[#This Row],[PLAYERID]],PLAYERIDMAP[],COLUMN(PLAYERIDMAP[LASTNAME]),FALSE)</f>
        <v>Laird</v>
      </c>
      <c r="C283" s="51" t="str">
        <f>VLOOKUP(MYRANKS_H[[#This Row],[PLAYERID]],PLAYERIDMAP[],COLUMN(PLAYERIDMAP[FIRSTNAME]),FALSE)</f>
        <v>Gerald</v>
      </c>
      <c r="D283" s="51" t="str">
        <f>VLOOKUP(MYRANKS_H[[#This Row],[PLAYERID]],PLAYERIDMAP[],COLUMN(PLAYERIDMAP[TEAM]),FALSE)</f>
        <v>N/A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1698</v>
      </c>
      <c r="G283" s="52">
        <f>IFERROR(VLOOKUP(MYRANKS_H[[#This Row],[IDFANGRAPHS]],STEAMER_H[],COLUMN(STEAMER_H[PA]),FALSE),0)</f>
        <v>150</v>
      </c>
      <c r="H283" s="52">
        <f>IFERROR(VLOOKUP(MYRANKS_H[[#This Row],[IDFANGRAPHS]],STEAMER_H[],COLUMN(STEAMER_H[AB]),FALSE),0)</f>
        <v>135</v>
      </c>
      <c r="I283" s="52">
        <f>IFERROR(VLOOKUP(MYRANKS_H[[#This Row],[IDFANGRAPHS]],STEAMER_H[],COLUMN(STEAMER_H[H]),FALSE),0)</f>
        <v>31</v>
      </c>
      <c r="J283" s="52">
        <f>IFERROR(VLOOKUP(MYRANKS_H[[#This Row],[IDFANGRAPHS]],STEAMER_H[],COLUMN(STEAMER_H[2B]),FALSE),0)</f>
        <v>7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2</v>
      </c>
      <c r="M283" s="52">
        <f>IFERROR(VLOOKUP(MYRANKS_H[[#This Row],[IDFANGRAPHS]],STEAMER_H[],COLUMN(STEAMER_H[R]),FALSE),0)</f>
        <v>13</v>
      </c>
      <c r="N283" s="52">
        <f>IFERROR(VLOOKUP(MYRANKS_H[[#This Row],[IDFANGRAPHS]],STEAMER_H[],COLUMN(STEAMER_H[RBI]),FALSE),0)</f>
        <v>13</v>
      </c>
      <c r="O283" s="52">
        <f>IFERROR(VLOOKUP(MYRANKS_H[[#This Row],[IDFANGRAPHS]],STEAMER_H[],COLUMN(STEAMER_H[BB]),FALSE),0)</f>
        <v>12</v>
      </c>
      <c r="P283" s="52">
        <f>IFERROR(VLOOKUP(MYRANKS_H[[#This Row],[IDFANGRAPHS]],STEAMER_H[],COLUMN(STEAMER_H[HBP]),FALSE),0)</f>
        <v>1</v>
      </c>
      <c r="Q283" s="52">
        <f>IFERROR(VLOOKUP(MYRANKS_H[[#This Row],[IDFANGRAPHS]],STEAMER_H[],COLUMN(STEAMER_H[SO]),FALSE),0)</f>
        <v>27</v>
      </c>
      <c r="R283" s="52">
        <f>IFERROR(VLOOKUP(MYRANKS_H[[#This Row],[IDFANGRAPHS]],STEAMER_H[],COLUMN(STEAMER_H[SB]),FALSE),0)</f>
        <v>1</v>
      </c>
      <c r="S283" s="54">
        <f>IFERROR(MYRANKS_H[[#This Row],[H]]/MYRANKS_H[[#This Row],[AB]],0)</f>
        <v>0.22962962962962963</v>
      </c>
      <c r="T283" s="54">
        <f>IFERROR((MYRANKS_H[[#This Row],[H]]+MYRANKS_H[[#This Row],[BB]]+MYRANKS_H[[#This Row],[HBP]])/(MYRANKS_H[[#This Row],[AB]]+MYRANKS_H[[#This Row],[BB]]+MYRANKS_H[[#This Row],[HBP]]),0)</f>
        <v>0.29729729729729731</v>
      </c>
      <c r="U283" s="54">
        <f>IFERROR((MYRANKS_H[[#This Row],[H]]+MYRANKS_H[[#This Row],[2B]]+2*MYRANKS_H[[#This Row],[3B]]+3*MYRANKS_H[[#This Row],[HR]])/MYRANKS_H[[#This Row],[AB]],0)</f>
        <v>0.32592592592592595</v>
      </c>
      <c r="V2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283" s="69">
        <f>VLOOKUP(MYRANKS_H[[#This Row],[POS]],REPLACEMENT_LEVEL[],2,FALSE)</f>
        <v>284</v>
      </c>
      <c r="X283" s="69">
        <f>MYRANKS_H[[#This Row],[PROJ PTS]]-MYRANKS_H[[#This Row],[REPL LEVEL]]</f>
        <v>-186</v>
      </c>
    </row>
    <row r="284" spans="1:24" ht="15" customHeight="1" x14ac:dyDescent="0.25">
      <c r="A284" s="44" t="s">
        <v>15095</v>
      </c>
      <c r="B284" s="46" t="str">
        <f>VLOOKUP(MYRANKS_H[[#This Row],[PLAYERID]],PLAYERIDMAP[],COLUMN(PLAYERIDMAP[LASTNAME]),FALSE)</f>
        <v>Boesch</v>
      </c>
      <c r="C284" s="51" t="str">
        <f>VLOOKUP(MYRANKS_H[[#This Row],[PLAYERID]],PLAYERIDMAP[],COLUMN(PLAYERIDMAP[FIRSTNAME]),FALSE)</f>
        <v>Brennan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914</v>
      </c>
      <c r="G284" s="52">
        <f>IFERROR(VLOOKUP(MYRANKS_H[[#This Row],[IDFANGRAPHS]],STEAMER_H[],COLUMN(STEAMER_H[PA]),FALSE),0)</f>
        <v>339</v>
      </c>
      <c r="H284" s="52">
        <f>IFERROR(VLOOKUP(MYRANKS_H[[#This Row],[IDFANGRAPHS]],STEAMER_H[],COLUMN(STEAMER_H[AB]),FALSE),0)</f>
        <v>312</v>
      </c>
      <c r="I284" s="52">
        <f>IFERROR(VLOOKUP(MYRANKS_H[[#This Row],[IDFANGRAPHS]],STEAMER_H[],COLUMN(STEAMER_H[H]),FALSE),0)</f>
        <v>76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2</v>
      </c>
      <c r="L284" s="52">
        <f>IFERROR(VLOOKUP(MYRANKS_H[[#This Row],[IDFANGRAPHS]],STEAMER_H[],COLUMN(STEAMER_H[HR]),FALSE),0)</f>
        <v>12</v>
      </c>
      <c r="M284" s="52">
        <f>IFERROR(VLOOKUP(MYRANKS_H[[#This Row],[IDFANGRAPHS]],STEAMER_H[],COLUMN(STEAMER_H[R]),FALSE),0)</f>
        <v>35</v>
      </c>
      <c r="N284" s="52">
        <f>IFERROR(VLOOKUP(MYRANKS_H[[#This Row],[IDFANGRAPHS]],STEAMER_H[],COLUMN(STEAMER_H[RBI]),FALSE),0)</f>
        <v>39</v>
      </c>
      <c r="O284" s="52">
        <f>IFERROR(VLOOKUP(MYRANKS_H[[#This Row],[IDFANGRAPHS]],STEAMER_H[],COLUMN(STEAMER_H[BB]),FALSE),0)</f>
        <v>21</v>
      </c>
      <c r="P284" s="52">
        <f>IFERROR(VLOOKUP(MYRANKS_H[[#This Row],[IDFANGRAPHS]],STEAMER_H[],COLUMN(STEAMER_H[HBP]),FALSE),0)</f>
        <v>2</v>
      </c>
      <c r="Q284" s="52">
        <f>IFERROR(VLOOKUP(MYRANKS_H[[#This Row],[IDFANGRAPHS]],STEAMER_H[],COLUMN(STEAMER_H[SO]),FALSE),0)</f>
        <v>74</v>
      </c>
      <c r="R284" s="52">
        <f>IFERROR(VLOOKUP(MYRANKS_H[[#This Row],[IDFANGRAPHS]],STEAMER_H[],COLUMN(STEAMER_H[SB]),FALSE),0)</f>
        <v>6</v>
      </c>
      <c r="S284" s="54">
        <f>IFERROR(MYRANKS_H[[#This Row],[H]]/MYRANKS_H[[#This Row],[AB]],0)</f>
        <v>0.24358974358974358</v>
      </c>
      <c r="T284" s="54">
        <f>IFERROR((MYRANKS_H[[#This Row],[H]]+MYRANKS_H[[#This Row],[BB]]+MYRANKS_H[[#This Row],[HBP]])/(MYRANKS_H[[#This Row],[AB]]+MYRANKS_H[[#This Row],[BB]]+MYRANKS_H[[#This Row],[HBP]]),0)</f>
        <v>0.29552238805970149</v>
      </c>
      <c r="U284" s="54">
        <f>IFERROR((MYRANKS_H[[#This Row],[H]]+MYRANKS_H[[#This Row],[2B]]+2*MYRANKS_H[[#This Row],[3B]]+3*MYRANKS_H[[#This Row],[HR]])/MYRANKS_H[[#This Row],[AB]],0)</f>
        <v>0.41666666666666669</v>
      </c>
      <c r="V2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4" s="69">
        <f>VLOOKUP(MYRANKS_H[[#This Row],[POS]],REPLACEMENT_LEVEL[],2,FALSE)</f>
        <v>496</v>
      </c>
      <c r="X284" s="69">
        <f>MYRANKS_H[[#This Row],[PROJ PTS]]-MYRANKS_H[[#This Row],[REPL LEVEL]]</f>
        <v>-187</v>
      </c>
    </row>
    <row r="285" spans="1:24" x14ac:dyDescent="0.25">
      <c r="A285" s="44" t="s">
        <v>16002</v>
      </c>
      <c r="B285" s="46" t="str">
        <f>VLOOKUP(MYRANKS_H[[#This Row],[PLAYERID]],PLAYERIDMAP[],COLUMN(PLAYERIDMAP[LASTNAME]),FALSE)</f>
        <v>Dirks</v>
      </c>
      <c r="C285" s="51" t="str">
        <f>VLOOKUP(MYRANKS_H[[#This Row],[PLAYERID]],PLAYERIDMAP[],COLUMN(PLAYERIDMAP[FIRSTNAME]),FALSE)</f>
        <v>Andy</v>
      </c>
      <c r="D285" s="51" t="str">
        <f>VLOOKUP(MYRANKS_H[[#This Row],[PLAYERID]],PLAYERIDMAP[],COLUMN(PLAYERIDMAP[TEAM]),FALSE)</f>
        <v>TOR</v>
      </c>
      <c r="E285" s="51" t="str">
        <f>VLOOKUP(MYRANKS_H[[#This Row],[PLAYERID]],PLAYERIDMAP[],COLUMN(PLAYERIDMAP[POS]),FALSE)</f>
        <v>OF</v>
      </c>
      <c r="F285" s="51">
        <f>VLOOKUP(MYRANKS_H[[#This Row],[PLAYERID]],PLAYERIDMAP[],COLUMN(PLAYERIDMAP[IDFANGRAPHS]),FALSE)</f>
        <v>6453</v>
      </c>
      <c r="G285" s="52">
        <f>IFERROR(VLOOKUP(MYRANKS_H[[#This Row],[IDFANGRAPHS]],STEAMER_H[],COLUMN(STEAMER_H[PA]),FALSE),0)</f>
        <v>348</v>
      </c>
      <c r="H285" s="52">
        <f>IFERROR(VLOOKUP(MYRANKS_H[[#This Row],[IDFANGRAPHS]],STEAMER_H[],COLUMN(STEAMER_H[AB]),FALSE),0)</f>
        <v>314</v>
      </c>
      <c r="I285" s="52">
        <f>IFERROR(VLOOKUP(MYRANKS_H[[#This Row],[IDFANGRAPHS]],STEAMER_H[],COLUMN(STEAMER_H[H]),FALSE),0)</f>
        <v>81</v>
      </c>
      <c r="J285" s="52">
        <f>IFERROR(VLOOKUP(MYRANKS_H[[#This Row],[IDFANGRAPHS]],STEAMER_H[],COLUMN(STEAMER_H[2B]),FALSE),0)</f>
        <v>15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8</v>
      </c>
      <c r="M285" s="52">
        <f>IFERROR(VLOOKUP(MYRANKS_H[[#This Row],[IDFANGRAPHS]],STEAMER_H[],COLUMN(STEAMER_H[R]),FALSE),0)</f>
        <v>38</v>
      </c>
      <c r="N285" s="52">
        <f>IFERROR(VLOOKUP(MYRANKS_H[[#This Row],[IDFANGRAPHS]],STEAMER_H[],COLUMN(STEAMER_H[RBI]),FALSE),0)</f>
        <v>35</v>
      </c>
      <c r="O285" s="52">
        <f>IFERROR(VLOOKUP(MYRANKS_H[[#This Row],[IDFANGRAPHS]],STEAMER_H[],COLUMN(STEAMER_H[BB]),FALSE),0)</f>
        <v>27</v>
      </c>
      <c r="P285" s="52">
        <f>IFERROR(VLOOKUP(MYRANKS_H[[#This Row],[IDFANGRAPHS]],STEAMER_H[],COLUMN(STEAMER_H[HBP]),FALSE),0)</f>
        <v>2</v>
      </c>
      <c r="Q285" s="52">
        <f>IFERROR(VLOOKUP(MYRANKS_H[[#This Row],[IDFANGRAPHS]],STEAMER_H[],COLUMN(STEAMER_H[SO]),FALSE),0)</f>
        <v>65</v>
      </c>
      <c r="R285" s="52">
        <f>IFERROR(VLOOKUP(MYRANKS_H[[#This Row],[IDFANGRAPHS]],STEAMER_H[],COLUMN(STEAMER_H[SB]),FALSE),0)</f>
        <v>5</v>
      </c>
      <c r="S285" s="54">
        <f>IFERROR(MYRANKS_H[[#This Row],[H]]/MYRANKS_H[[#This Row],[AB]],0)</f>
        <v>0.25796178343949044</v>
      </c>
      <c r="T285" s="54">
        <f>IFERROR((MYRANKS_H[[#This Row],[H]]+MYRANKS_H[[#This Row],[BB]]+MYRANKS_H[[#This Row],[HBP]])/(MYRANKS_H[[#This Row],[AB]]+MYRANKS_H[[#This Row],[BB]]+MYRANKS_H[[#This Row],[HBP]]),0)</f>
        <v>0.32069970845481049</v>
      </c>
      <c r="U285" s="54">
        <f>IFERROR((MYRANKS_H[[#This Row],[H]]+MYRANKS_H[[#This Row],[2B]]+2*MYRANKS_H[[#This Row],[3B]]+3*MYRANKS_H[[#This Row],[HR]])/MYRANKS_H[[#This Row],[AB]],0)</f>
        <v>0.38853503184713378</v>
      </c>
      <c r="V2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5" s="69">
        <f>VLOOKUP(MYRANKS_H[[#This Row],[POS]],REPLACEMENT_LEVEL[],2,FALSE)</f>
        <v>496</v>
      </c>
      <c r="X285" s="69">
        <f>MYRANKS_H[[#This Row],[PROJ PTS]]-MYRANKS_H[[#This Row],[REPL LEVEL]]</f>
        <v>-187</v>
      </c>
    </row>
    <row r="286" spans="1:24" ht="15" customHeight="1" x14ac:dyDescent="0.25">
      <c r="A286" s="44" t="s">
        <v>20388</v>
      </c>
      <c r="B286" s="46" t="str">
        <f>VLOOKUP(MYRANKS_H[[#This Row],[PLAYERID]],PLAYERIDMAP[],COLUMN(PLAYERIDMAP[LASTNAME]),FALSE)</f>
        <v>Young Jr.</v>
      </c>
      <c r="C286" s="51" t="str">
        <f>VLOOKUP(MYRANKS_H[[#This Row],[PLAYERID]],PLAYERIDMAP[],COLUMN(PLAYERIDMAP[FIRSTNAME]),FALSE)</f>
        <v>Eric</v>
      </c>
      <c r="D286" s="51" t="str">
        <f>VLOOKUP(MYRANKS_H[[#This Row],[PLAYERID]],PLAYERIDMAP[],COLUMN(PLAYERIDMAP[TEAM]),FALSE)</f>
        <v>NYM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7158</v>
      </c>
      <c r="G286" s="52">
        <f>IFERROR(VLOOKUP(MYRANKS_H[[#This Row],[IDFANGRAPHS]],STEAMER_H[],COLUMN(STEAMER_H[PA]),FALSE),0)</f>
        <v>352</v>
      </c>
      <c r="H286" s="52">
        <f>IFERROR(VLOOKUP(MYRANKS_H[[#This Row],[IDFANGRAPHS]],STEAMER_H[],COLUMN(STEAMER_H[AB]),FALSE),0)</f>
        <v>314</v>
      </c>
      <c r="I286" s="52">
        <f>IFERROR(VLOOKUP(MYRANKS_H[[#This Row],[IDFANGRAPHS]],STEAMER_H[],COLUMN(STEAMER_H[H]),FALSE),0)</f>
        <v>76</v>
      </c>
      <c r="J286" s="52">
        <f>IFERROR(VLOOKUP(MYRANKS_H[[#This Row],[IDFANGRAPHS]],STEAMER_H[],COLUMN(STEAMER_H[2B]),FALSE),0)</f>
        <v>13</v>
      </c>
      <c r="K286" s="52">
        <f>IFERROR(VLOOKUP(MYRANKS_H[[#This Row],[IDFANGRAPHS]],STEAMER_H[],COLUMN(STEAMER_H[3B]),FALSE),0)</f>
        <v>3</v>
      </c>
      <c r="L286" s="52">
        <f>IFERROR(VLOOKUP(MYRANKS_H[[#This Row],[IDFANGRAPHS]],STEAMER_H[],COLUMN(STEAMER_H[HR]),FALSE),0)</f>
        <v>3</v>
      </c>
      <c r="M286" s="52">
        <f>IFERROR(VLOOKUP(MYRANKS_H[[#This Row],[IDFANGRAPHS]],STEAMER_H[],COLUMN(STEAMER_H[R]),FALSE),0)</f>
        <v>39</v>
      </c>
      <c r="N286" s="52">
        <f>IFERROR(VLOOKUP(MYRANKS_H[[#This Row],[IDFANGRAPHS]],STEAMER_H[],COLUMN(STEAMER_H[RBI]),FALSE),0)</f>
        <v>26</v>
      </c>
      <c r="O286" s="52">
        <f>IFERROR(VLOOKUP(MYRANKS_H[[#This Row],[IDFANGRAPHS]],STEAMER_H[],COLUMN(STEAMER_H[BB]),FALSE),0)</f>
        <v>29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64</v>
      </c>
      <c r="R286" s="52">
        <f>IFERROR(VLOOKUP(MYRANKS_H[[#This Row],[IDFANGRAPHS]],STEAMER_H[],COLUMN(STEAMER_H[SB]),FALSE),0)</f>
        <v>25</v>
      </c>
      <c r="S286" s="54">
        <f>IFERROR(MYRANKS_H[[#This Row],[H]]/MYRANKS_H[[#This Row],[AB]],0)</f>
        <v>0.24203821656050956</v>
      </c>
      <c r="T286" s="54">
        <f>IFERROR((MYRANKS_H[[#This Row],[H]]+MYRANKS_H[[#This Row],[BB]]+MYRANKS_H[[#This Row],[HBP]])/(MYRANKS_H[[#This Row],[AB]]+MYRANKS_H[[#This Row],[BB]]+MYRANKS_H[[#This Row],[HBP]]),0)</f>
        <v>0.31213872832369943</v>
      </c>
      <c r="U286" s="54">
        <f>IFERROR((MYRANKS_H[[#This Row],[H]]+MYRANKS_H[[#This Row],[2B]]+2*MYRANKS_H[[#This Row],[3B]]+3*MYRANKS_H[[#This Row],[HR]])/MYRANKS_H[[#This Row],[AB]],0)</f>
        <v>0.33121019108280253</v>
      </c>
      <c r="V2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6" s="69">
        <f>VLOOKUP(MYRANKS_H[[#This Row],[POS]],REPLACEMENT_LEVEL[],2,FALSE)</f>
        <v>496</v>
      </c>
      <c r="X286" s="69">
        <f>MYRANKS_H[[#This Row],[PROJ PTS]]-MYRANKS_H[[#This Row],[REPL LEVEL]]</f>
        <v>-187</v>
      </c>
    </row>
    <row r="287" spans="1:24" ht="15" customHeight="1" x14ac:dyDescent="0.25">
      <c r="A287" s="44" t="s">
        <v>15574</v>
      </c>
      <c r="B287" s="46" t="str">
        <f>VLOOKUP(MYRANKS_H[[#This Row],[PLAYERID]],PLAYERIDMAP[],COLUMN(PLAYERIDMAP[LASTNAME]),FALSE)</f>
        <v>Choice</v>
      </c>
      <c r="C287" s="51" t="str">
        <f>VLOOKUP(MYRANKS_H[[#This Row],[PLAYERID]],PLAYERIDMAP[],COLUMN(PLAYERIDMAP[FIRSTNAME]),FALSE)</f>
        <v>Michael</v>
      </c>
      <c r="D287" s="51" t="str">
        <f>VLOOKUP(MYRANKS_H[[#This Row],[PLAYERID]],PLAYERIDMAP[],COLUMN(PLAYERIDMAP[TEAM]),FALSE)</f>
        <v>TEX</v>
      </c>
      <c r="E287" s="51" t="str">
        <f>VLOOKUP(MYRANKS_H[[#This Row],[PLAYERID]],PLAYERIDMAP[],COLUMN(PLAYERIDMAP[POS]),FALSE)</f>
        <v>OF</v>
      </c>
      <c r="F287" s="51">
        <f>VLOOKUP(MYRANKS_H[[#This Row],[PLAYERID]],PLAYERIDMAP[],COLUMN(PLAYERIDMAP[IDFANGRAPHS]),FALSE)</f>
        <v>11376</v>
      </c>
      <c r="G287" s="52">
        <f>IFERROR(VLOOKUP(MYRANKS_H[[#This Row],[IDFANGRAPHS]],STEAMER_H[],COLUMN(STEAMER_H[PA]),FALSE),0)</f>
        <v>349</v>
      </c>
      <c r="H287" s="52">
        <f>IFERROR(VLOOKUP(MYRANKS_H[[#This Row],[IDFANGRAPHS]],STEAMER_H[],COLUMN(STEAMER_H[AB]),FALSE),0)</f>
        <v>310</v>
      </c>
      <c r="I287" s="52">
        <f>IFERROR(VLOOKUP(MYRANKS_H[[#This Row],[IDFANGRAPHS]],STEAMER_H[],COLUMN(STEAMER_H[H]),FALSE),0)</f>
        <v>77</v>
      </c>
      <c r="J287" s="52">
        <f>IFERROR(VLOOKUP(MYRANKS_H[[#This Row],[IDFANGRAPHS]],STEAMER_H[],COLUMN(STEAMER_H[2B]),FALSE),0)</f>
        <v>14</v>
      </c>
      <c r="K287" s="52">
        <f>IFERROR(VLOOKUP(MYRANKS_H[[#This Row],[IDFANGRAPHS]],STEAMER_H[],COLUMN(STEAMER_H[3B]),FALSE),0)</f>
        <v>1</v>
      </c>
      <c r="L287" s="52">
        <f>IFERROR(VLOOKUP(MYRANKS_H[[#This Row],[IDFANGRAPHS]],STEAMER_H[],COLUMN(STEAMER_H[HR]),FALSE),0)</f>
        <v>10</v>
      </c>
      <c r="M287" s="52">
        <f>IFERROR(VLOOKUP(MYRANKS_H[[#This Row],[IDFANGRAPHS]],STEAMER_H[],COLUMN(STEAMER_H[R]),FALSE),0)</f>
        <v>40</v>
      </c>
      <c r="N287" s="52">
        <f>IFERROR(VLOOKUP(MYRANKS_H[[#This Row],[IDFANGRAPHS]],STEAMER_H[],COLUMN(STEAMER_H[RBI]),FALSE),0)</f>
        <v>38</v>
      </c>
      <c r="O287" s="52">
        <f>IFERROR(VLOOKUP(MYRANKS_H[[#This Row],[IDFANGRAPHS]],STEAMER_H[],COLUMN(STEAMER_H[BB]),FALSE),0)</f>
        <v>29</v>
      </c>
      <c r="P287" s="52">
        <f>IFERROR(VLOOKUP(MYRANKS_H[[#This Row],[IDFANGRAPHS]],STEAMER_H[],COLUMN(STEAMER_H[HBP]),FALSE),0)</f>
        <v>5</v>
      </c>
      <c r="Q287" s="52">
        <f>IFERROR(VLOOKUP(MYRANKS_H[[#This Row],[IDFANGRAPHS]],STEAMER_H[],COLUMN(STEAMER_H[SO]),FALSE),0)</f>
        <v>75</v>
      </c>
      <c r="R287" s="52">
        <f>IFERROR(VLOOKUP(MYRANKS_H[[#This Row],[IDFANGRAPHS]],STEAMER_H[],COLUMN(STEAMER_H[SB]),FALSE),0)</f>
        <v>3</v>
      </c>
      <c r="S287" s="54">
        <f>IFERROR(MYRANKS_H[[#This Row],[H]]/MYRANKS_H[[#This Row],[AB]],0)</f>
        <v>0.24838709677419354</v>
      </c>
      <c r="T287" s="54">
        <f>IFERROR((MYRANKS_H[[#This Row],[H]]+MYRANKS_H[[#This Row],[BB]]+MYRANKS_H[[#This Row],[HBP]])/(MYRANKS_H[[#This Row],[AB]]+MYRANKS_H[[#This Row],[BB]]+MYRANKS_H[[#This Row],[HBP]]),0)</f>
        <v>0.32267441860465118</v>
      </c>
      <c r="U287" s="54">
        <f>IFERROR((MYRANKS_H[[#This Row],[H]]+MYRANKS_H[[#This Row],[2B]]+2*MYRANKS_H[[#This Row],[3B]]+3*MYRANKS_H[[#This Row],[HR]])/MYRANKS_H[[#This Row],[AB]],0)</f>
        <v>0.39677419354838711</v>
      </c>
      <c r="V2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  <c r="W287" s="69">
        <f>VLOOKUP(MYRANKS_H[[#This Row],[POS]],REPLACEMENT_LEVEL[],2,FALSE)</f>
        <v>496</v>
      </c>
      <c r="X287" s="69">
        <f>MYRANKS_H[[#This Row],[PROJ PTS]]-MYRANKS_H[[#This Row],[REPL LEVEL]]</f>
        <v>-188</v>
      </c>
    </row>
    <row r="288" spans="1:24" ht="15" customHeight="1" x14ac:dyDescent="0.25">
      <c r="A288" s="44" t="s">
        <v>17511</v>
      </c>
      <c r="B288" s="46" t="str">
        <f>VLOOKUP(MYRANKS_H[[#This Row],[PLAYERID]],PLAYERIDMAP[],COLUMN(PLAYERIDMAP[LASTNAME]),FALSE)</f>
        <v>Kratz</v>
      </c>
      <c r="C288" s="51" t="str">
        <f>VLOOKUP(MYRANKS_H[[#This Row],[PLAYERID]],PLAYERIDMAP[],COLUMN(PLAYERIDMAP[FIRSTNAME]),FALSE)</f>
        <v>Erik</v>
      </c>
      <c r="D288" s="51" t="str">
        <f>VLOOKUP(MYRANKS_H[[#This Row],[PLAYERID]],PLAYERIDMAP[],COLUMN(PLAYERIDMAP[TEAM]),FALSE)</f>
        <v>KC</v>
      </c>
      <c r="E288" s="51" t="str">
        <f>VLOOKUP(MYRANKS_H[[#This Row],[PLAYERID]],PLAYERIDMAP[],COLUMN(PLAYERIDMAP[POS]),FALSE)</f>
        <v>C</v>
      </c>
      <c r="F288" s="51">
        <f>VLOOKUP(MYRANKS_H[[#This Row],[PLAYERID]],PLAYERIDMAP[],COLUMN(PLAYERIDMAP[IDFANGRAPHS]),FALSE)</f>
        <v>4403</v>
      </c>
      <c r="G288" s="52">
        <f>IFERROR(VLOOKUP(MYRANKS_H[[#This Row],[IDFANGRAPHS]],STEAMER_H[],COLUMN(STEAMER_H[PA]),FALSE),0)</f>
        <v>122</v>
      </c>
      <c r="H288" s="52">
        <f>IFERROR(VLOOKUP(MYRANKS_H[[#This Row],[IDFANGRAPHS]],STEAMER_H[],COLUMN(STEAMER_H[AB]),FALSE),0)</f>
        <v>112</v>
      </c>
      <c r="I288" s="52">
        <f>IFERROR(VLOOKUP(MYRANKS_H[[#This Row],[IDFANGRAPHS]],STEAMER_H[],COLUMN(STEAMER_H[H]),FALSE),0)</f>
        <v>26</v>
      </c>
      <c r="J288" s="52">
        <f>IFERROR(VLOOKUP(MYRANKS_H[[#This Row],[IDFANGRAPHS]],STEAMER_H[],COLUMN(STEAMER_H[2B]),FALSE),0)</f>
        <v>5</v>
      </c>
      <c r="K288" s="52">
        <f>IFERROR(VLOOKUP(MYRANKS_H[[#This Row],[IDFANGRAPHS]],STEAMER_H[],COLUMN(STEAMER_H[3B]),FALSE),0)</f>
        <v>0</v>
      </c>
      <c r="L288" s="52">
        <f>IFERROR(VLOOKUP(MYRANKS_H[[#This Row],[IDFANGRAPHS]],STEAMER_H[],COLUMN(STEAMER_H[HR]),FALSE),0)</f>
        <v>4</v>
      </c>
      <c r="M288" s="52">
        <f>IFERROR(VLOOKUP(MYRANKS_H[[#This Row],[IDFANGRAPHS]],STEAMER_H[],COLUMN(STEAMER_H[R]),FALSE),0)</f>
        <v>13</v>
      </c>
      <c r="N288" s="52">
        <f>IFERROR(VLOOKUP(MYRANKS_H[[#This Row],[IDFANGRAPHS]],STEAMER_H[],COLUMN(STEAMER_H[RBI]),FALSE),0)</f>
        <v>14</v>
      </c>
      <c r="O288" s="52">
        <f>IFERROR(VLOOKUP(MYRANKS_H[[#This Row],[IDFANGRAPHS]],STEAMER_H[],COLUMN(STEAMER_H[BB]),FALSE),0)</f>
        <v>8</v>
      </c>
      <c r="P288" s="52">
        <f>IFERROR(VLOOKUP(MYRANKS_H[[#This Row],[IDFANGRAPHS]],STEAMER_H[],COLUMN(STEAMER_H[HBP]),FALSE),0)</f>
        <v>1</v>
      </c>
      <c r="Q288" s="52">
        <f>IFERROR(VLOOKUP(MYRANKS_H[[#This Row],[IDFANGRAPHS]],STEAMER_H[],COLUMN(STEAMER_H[SO]),FALSE),0)</f>
        <v>24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0.23214285714285715</v>
      </c>
      <c r="T288" s="54">
        <f>IFERROR((MYRANKS_H[[#This Row],[H]]+MYRANKS_H[[#This Row],[BB]]+MYRANKS_H[[#This Row],[HBP]])/(MYRANKS_H[[#This Row],[AB]]+MYRANKS_H[[#This Row],[BB]]+MYRANKS_H[[#This Row],[HBP]]),0)</f>
        <v>0.28925619834710742</v>
      </c>
      <c r="U288" s="54">
        <f>IFERROR((MYRANKS_H[[#This Row],[H]]+MYRANKS_H[[#This Row],[2B]]+2*MYRANKS_H[[#This Row],[3B]]+3*MYRANKS_H[[#This Row],[HR]])/MYRANKS_H[[#This Row],[AB]],0)</f>
        <v>0.38392857142857145</v>
      </c>
      <c r="V2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  <c r="W288" s="69">
        <f>VLOOKUP(MYRANKS_H[[#This Row],[POS]],REPLACEMENT_LEVEL[],2,FALSE)</f>
        <v>284</v>
      </c>
      <c r="X288" s="69">
        <f>MYRANKS_H[[#This Row],[PROJ PTS]]-MYRANKS_H[[#This Row],[REPL LEVEL]]</f>
        <v>-188</v>
      </c>
    </row>
    <row r="289" spans="1:24" ht="15" customHeight="1" x14ac:dyDescent="0.25">
      <c r="A289" s="44" t="s">
        <v>16516</v>
      </c>
      <c r="B289" s="46" t="str">
        <f>VLOOKUP(MYRANKS_H[[#This Row],[PLAYERID]],PLAYERIDMAP[],COLUMN(PLAYERIDMAP[LASTNAME]),FALSE)</f>
        <v>Gentry</v>
      </c>
      <c r="C289" s="51" t="str">
        <f>VLOOKUP(MYRANKS_H[[#This Row],[PLAYERID]],PLAYERIDMAP[],COLUMN(PLAYERIDMAP[FIRSTNAME]),FALSE)</f>
        <v>Craig</v>
      </c>
      <c r="D289" s="51" t="str">
        <f>VLOOKUP(MYRANKS_H[[#This Row],[PLAYERID]],PLAYERIDMAP[],COLUMN(PLAYERIDMAP[TEAM]),FALSE)</f>
        <v>OAK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9571</v>
      </c>
      <c r="G289" s="52">
        <f>IFERROR(VLOOKUP(MYRANKS_H[[#This Row],[IDFANGRAPHS]],STEAMER_H[],COLUMN(STEAMER_H[PA]),FALSE),0)</f>
        <v>367</v>
      </c>
      <c r="H289" s="52">
        <f>IFERROR(VLOOKUP(MYRANKS_H[[#This Row],[IDFANGRAPHS]],STEAMER_H[],COLUMN(STEAMER_H[AB]),FALSE),0)</f>
        <v>328</v>
      </c>
      <c r="I289" s="52">
        <f>IFERROR(VLOOKUP(MYRANKS_H[[#This Row],[IDFANGRAPHS]],STEAMER_H[],COLUMN(STEAMER_H[H]),FALSE),0)</f>
        <v>84</v>
      </c>
      <c r="J289" s="52">
        <f>IFERROR(VLOOKUP(MYRANKS_H[[#This Row],[IDFANGRAPHS]],STEAMER_H[],COLUMN(STEAMER_H[2B]),FALSE),0)</f>
        <v>14</v>
      </c>
      <c r="K289" s="52">
        <f>IFERROR(VLOOKUP(MYRANKS_H[[#This Row],[IDFANGRAPHS]],STEAMER_H[],COLUMN(STEAMER_H[3B]),FALSE),0)</f>
        <v>2</v>
      </c>
      <c r="L289" s="52">
        <f>IFERROR(VLOOKUP(MYRANKS_H[[#This Row],[IDFANGRAPHS]],STEAMER_H[],COLUMN(STEAMER_H[HR]),FALSE),0)</f>
        <v>3</v>
      </c>
      <c r="M289" s="52">
        <f>IFERROR(VLOOKUP(MYRANKS_H[[#This Row],[IDFANGRAPHS]],STEAMER_H[],COLUMN(STEAMER_H[R]),FALSE),0)</f>
        <v>38</v>
      </c>
      <c r="N289" s="52">
        <f>IFERROR(VLOOKUP(MYRANKS_H[[#This Row],[IDFANGRAPHS]],STEAMER_H[],COLUMN(STEAMER_H[RBI]),FALSE),0)</f>
        <v>30</v>
      </c>
      <c r="O289" s="52">
        <f>IFERROR(VLOOKUP(MYRANKS_H[[#This Row],[IDFANGRAPHS]],STEAMER_H[],COLUMN(STEAMER_H[BB]),FALSE),0)</f>
        <v>27</v>
      </c>
      <c r="P289" s="52">
        <f>IFERROR(VLOOKUP(MYRANKS_H[[#This Row],[IDFANGRAPHS]],STEAMER_H[],COLUMN(STEAMER_H[HBP]),FALSE),0)</f>
        <v>7</v>
      </c>
      <c r="Q289" s="52">
        <f>IFERROR(VLOOKUP(MYRANKS_H[[#This Row],[IDFANGRAPHS]],STEAMER_H[],COLUMN(STEAMER_H[SO]),FALSE),0)</f>
        <v>64</v>
      </c>
      <c r="R289" s="52">
        <f>IFERROR(VLOOKUP(MYRANKS_H[[#This Row],[IDFANGRAPHS]],STEAMER_H[],COLUMN(STEAMER_H[SB]),FALSE),0)</f>
        <v>18</v>
      </c>
      <c r="S289" s="54">
        <f>IFERROR(MYRANKS_H[[#This Row],[H]]/MYRANKS_H[[#This Row],[AB]],0)</f>
        <v>0.25609756097560976</v>
      </c>
      <c r="T289" s="54">
        <f>IFERROR((MYRANKS_H[[#This Row],[H]]+MYRANKS_H[[#This Row],[BB]]+MYRANKS_H[[#This Row],[HBP]])/(MYRANKS_H[[#This Row],[AB]]+MYRANKS_H[[#This Row],[BB]]+MYRANKS_H[[#This Row],[HBP]]),0)</f>
        <v>0.32596685082872928</v>
      </c>
      <c r="U289" s="54">
        <f>IFERROR((MYRANKS_H[[#This Row],[H]]+MYRANKS_H[[#This Row],[2B]]+2*MYRANKS_H[[#This Row],[3B]]+3*MYRANKS_H[[#This Row],[HR]])/MYRANKS_H[[#This Row],[AB]],0)</f>
        <v>0.33841463414634149</v>
      </c>
      <c r="V2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  <c r="W289" s="69">
        <f>VLOOKUP(MYRANKS_H[[#This Row],[POS]],REPLACEMENT_LEVEL[],2,FALSE)</f>
        <v>496</v>
      </c>
      <c r="X289" s="69">
        <f>MYRANKS_H[[#This Row],[PROJ PTS]]-MYRANKS_H[[#This Row],[REPL LEVEL]]</f>
        <v>-190</v>
      </c>
    </row>
    <row r="290" spans="1:24" ht="15" customHeight="1" x14ac:dyDescent="0.25">
      <c r="A290" s="44" t="s">
        <v>17849</v>
      </c>
      <c r="B290" s="46" t="str">
        <f>VLOOKUP(MYRANKS_H[[#This Row],[PLAYERID]],PLAYERIDMAP[],COLUMN(PLAYERIDMAP[LASTNAME]),FALSE)</f>
        <v>Marisnick</v>
      </c>
      <c r="C290" s="51" t="str">
        <f>VLOOKUP(MYRANKS_H[[#This Row],[PLAYERID]],PLAYERIDMAP[],COLUMN(PLAYERIDMAP[FIRSTNAME]),FALSE)</f>
        <v>Jake</v>
      </c>
      <c r="D290" s="51" t="str">
        <f>VLOOKUP(MYRANKS_H[[#This Row],[PLAYERID]],PLAYERIDMAP[],COLUMN(PLAYERIDMAP[TEAM]),FALSE)</f>
        <v>HOU</v>
      </c>
      <c r="E290" s="51" t="str">
        <f>VLOOKUP(MYRANKS_H[[#This Row],[PLAYERID]],PLAYERIDMAP[],COLUMN(PLAYERIDMAP[POS]),FALSE)</f>
        <v>OF</v>
      </c>
      <c r="F290" s="51">
        <f>VLOOKUP(MYRANKS_H[[#This Row],[PLAYERID]],PLAYERIDMAP[],COLUMN(PLAYERIDMAP[IDFANGRAPHS]),FALSE)</f>
        <v>11339</v>
      </c>
      <c r="G290" s="52">
        <f>IFERROR(VLOOKUP(MYRANKS_H[[#This Row],[IDFANGRAPHS]],STEAMER_H[],COLUMN(STEAMER_H[PA]),FALSE),0)</f>
        <v>396</v>
      </c>
      <c r="H290" s="52">
        <f>IFERROR(VLOOKUP(MYRANKS_H[[#This Row],[IDFANGRAPHS]],STEAMER_H[],COLUMN(STEAMER_H[AB]),FALSE),0)</f>
        <v>365</v>
      </c>
      <c r="I290" s="52">
        <f>IFERROR(VLOOKUP(MYRANKS_H[[#This Row],[IDFANGRAPHS]],STEAMER_H[],COLUMN(STEAMER_H[H]),FALSE),0)</f>
        <v>88</v>
      </c>
      <c r="J290" s="52">
        <f>IFERROR(VLOOKUP(MYRANKS_H[[#This Row],[IDFANGRAPHS]],STEAMER_H[],COLUMN(STEAMER_H[2B]),FALSE),0)</f>
        <v>16</v>
      </c>
      <c r="K290" s="52">
        <f>IFERROR(VLOOKUP(MYRANKS_H[[#This Row],[IDFANGRAPHS]],STEAMER_H[],COLUMN(STEAMER_H[3B]),FALSE),0)</f>
        <v>2</v>
      </c>
      <c r="L290" s="52">
        <f>IFERROR(VLOOKUP(MYRANKS_H[[#This Row],[IDFANGRAPHS]],STEAMER_H[],COLUMN(STEAMER_H[HR]),FALSE),0)</f>
        <v>8</v>
      </c>
      <c r="M290" s="52">
        <f>IFERROR(VLOOKUP(MYRANKS_H[[#This Row],[IDFANGRAPHS]],STEAMER_H[],COLUMN(STEAMER_H[R]),FALSE),0)</f>
        <v>40</v>
      </c>
      <c r="N290" s="52">
        <f>IFERROR(VLOOKUP(MYRANKS_H[[#This Row],[IDFANGRAPHS]],STEAMER_H[],COLUMN(STEAMER_H[RBI]),FALSE),0)</f>
        <v>39</v>
      </c>
      <c r="O290" s="52">
        <f>IFERROR(VLOOKUP(MYRANKS_H[[#This Row],[IDFANGRAPHS]],STEAMER_H[],COLUMN(STEAMER_H[BB]),FALSE),0)</f>
        <v>18</v>
      </c>
      <c r="P290" s="52">
        <f>IFERROR(VLOOKUP(MYRANKS_H[[#This Row],[IDFANGRAPHS]],STEAMER_H[],COLUMN(STEAMER_H[HBP]),FALSE),0)</f>
        <v>6</v>
      </c>
      <c r="Q290" s="52">
        <f>IFERROR(VLOOKUP(MYRANKS_H[[#This Row],[IDFANGRAPHS]],STEAMER_H[],COLUMN(STEAMER_H[SO]),FALSE),0)</f>
        <v>83</v>
      </c>
      <c r="R290" s="52">
        <f>IFERROR(VLOOKUP(MYRANKS_H[[#This Row],[IDFANGRAPHS]],STEAMER_H[],COLUMN(STEAMER_H[SB]),FALSE),0)</f>
        <v>14</v>
      </c>
      <c r="S290" s="54">
        <f>IFERROR(MYRANKS_H[[#This Row],[H]]/MYRANKS_H[[#This Row],[AB]],0)</f>
        <v>0.24109589041095891</v>
      </c>
      <c r="T290" s="54">
        <f>IFERROR((MYRANKS_H[[#This Row],[H]]+MYRANKS_H[[#This Row],[BB]]+MYRANKS_H[[#This Row],[HBP]])/(MYRANKS_H[[#This Row],[AB]]+MYRANKS_H[[#This Row],[BB]]+MYRANKS_H[[#This Row],[HBP]]),0)</f>
        <v>0.2879177377892031</v>
      </c>
      <c r="U290" s="54">
        <f>IFERROR((MYRANKS_H[[#This Row],[H]]+MYRANKS_H[[#This Row],[2B]]+2*MYRANKS_H[[#This Row],[3B]]+3*MYRANKS_H[[#This Row],[HR]])/MYRANKS_H[[#This Row],[AB]],0)</f>
        <v>0.36164383561643837</v>
      </c>
      <c r="V2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  <c r="W290" s="69">
        <f>VLOOKUP(MYRANKS_H[[#This Row],[POS]],REPLACEMENT_LEVEL[],2,FALSE)</f>
        <v>496</v>
      </c>
      <c r="X290" s="69">
        <f>MYRANKS_H[[#This Row],[PROJ PTS]]-MYRANKS_H[[#This Row],[REPL LEVEL]]</f>
        <v>-195</v>
      </c>
    </row>
    <row r="291" spans="1:24" ht="15" customHeight="1" x14ac:dyDescent="0.25">
      <c r="A291" s="44" t="s">
        <v>19378</v>
      </c>
      <c r="B291" s="46" t="str">
        <f>VLOOKUP(MYRANKS_H[[#This Row],[PLAYERID]],PLAYERIDMAP[],COLUMN(PLAYERIDMAP[LASTNAME]),FALSE)</f>
        <v>Sanchez</v>
      </c>
      <c r="C291" s="51" t="str">
        <f>VLOOKUP(MYRANKS_H[[#This Row],[PLAYERID]],PLAYERIDMAP[],COLUMN(PLAYERIDMAP[FIRSTNAME]),FALSE)</f>
        <v>Gaby</v>
      </c>
      <c r="D291" s="51" t="str">
        <f>VLOOKUP(MYRANKS_H[[#This Row],[PLAYERID]],PLAYERIDMAP[],COLUMN(PLAYERIDMAP[TEAM]),FALSE)</f>
        <v>PIT</v>
      </c>
      <c r="E291" s="51" t="str">
        <f>VLOOKUP(MYRANKS_H[[#This Row],[PLAYERID]],PLAYERIDMAP[],COLUMN(PLAYERIDMAP[POS]),FALSE)</f>
        <v>1B</v>
      </c>
      <c r="F291" s="51">
        <f>VLOOKUP(MYRANKS_H[[#This Row],[PLAYERID]],PLAYERIDMAP[],COLUMN(PLAYERIDMAP[IDFANGRAPHS]),FALSE)</f>
        <v>3361</v>
      </c>
      <c r="G291" s="52">
        <f>IFERROR(VLOOKUP(MYRANKS_H[[#This Row],[IDFANGRAPHS]],STEAMER_H[],COLUMN(STEAMER_H[PA]),FALSE),0)</f>
        <v>303</v>
      </c>
      <c r="H291" s="52">
        <f>IFERROR(VLOOKUP(MYRANKS_H[[#This Row],[IDFANGRAPHS]],STEAMER_H[],COLUMN(STEAMER_H[AB]),FALSE),0)</f>
        <v>266</v>
      </c>
      <c r="I291" s="52">
        <f>IFERROR(VLOOKUP(MYRANKS_H[[#This Row],[IDFANGRAPHS]],STEAMER_H[],COLUMN(STEAMER_H[H]),FALSE),0)</f>
        <v>64</v>
      </c>
      <c r="J291" s="52">
        <f>IFERROR(VLOOKUP(MYRANKS_H[[#This Row],[IDFANGRAPHS]],STEAMER_H[],COLUMN(STEAMER_H[2B]),FALSE),0)</f>
        <v>14</v>
      </c>
      <c r="K291" s="52">
        <f>IFERROR(VLOOKUP(MYRANKS_H[[#This Row],[IDFANGRAPHS]],STEAMER_H[],COLUMN(STEAMER_H[3B]),FALSE),0)</f>
        <v>1</v>
      </c>
      <c r="L291" s="52">
        <f>IFERROR(VLOOKUP(MYRANKS_H[[#This Row],[IDFANGRAPHS]],STEAMER_H[],COLUMN(STEAMER_H[HR]),FALSE),0)</f>
        <v>8</v>
      </c>
      <c r="M291" s="52">
        <f>IFERROR(VLOOKUP(MYRANKS_H[[#This Row],[IDFANGRAPHS]],STEAMER_H[],COLUMN(STEAMER_H[R]),FALSE),0)</f>
        <v>32</v>
      </c>
      <c r="N291" s="52">
        <f>IFERROR(VLOOKUP(MYRANKS_H[[#This Row],[IDFANGRAPHS]],STEAMER_H[],COLUMN(STEAMER_H[RBI]),FALSE),0)</f>
        <v>33</v>
      </c>
      <c r="O291" s="52">
        <f>IFERROR(VLOOKUP(MYRANKS_H[[#This Row],[IDFANGRAPHS]],STEAMER_H[],COLUMN(STEAMER_H[BB]),FALSE),0)</f>
        <v>31</v>
      </c>
      <c r="P291" s="52">
        <f>IFERROR(VLOOKUP(MYRANKS_H[[#This Row],[IDFANGRAPHS]],STEAMER_H[],COLUMN(STEAMER_H[HBP]),FALSE),0)</f>
        <v>3</v>
      </c>
      <c r="Q291" s="52">
        <f>IFERROR(VLOOKUP(MYRANKS_H[[#This Row],[IDFANGRAPHS]],STEAMER_H[],COLUMN(STEAMER_H[SO]),FALSE),0)</f>
        <v>59</v>
      </c>
      <c r="R291" s="52">
        <f>IFERROR(VLOOKUP(MYRANKS_H[[#This Row],[IDFANGRAPHS]],STEAMER_H[],COLUMN(STEAMER_H[SB]),FALSE),0)</f>
        <v>2</v>
      </c>
      <c r="S291" s="54">
        <f>IFERROR(MYRANKS_H[[#This Row],[H]]/MYRANKS_H[[#This Row],[AB]],0)</f>
        <v>0.24060150375939848</v>
      </c>
      <c r="T291" s="54">
        <f>IFERROR((MYRANKS_H[[#This Row],[H]]+MYRANKS_H[[#This Row],[BB]]+MYRANKS_H[[#This Row],[HBP]])/(MYRANKS_H[[#This Row],[AB]]+MYRANKS_H[[#This Row],[BB]]+MYRANKS_H[[#This Row],[HBP]]),0)</f>
        <v>0.32666666666666666</v>
      </c>
      <c r="U291" s="54">
        <f>IFERROR((MYRANKS_H[[#This Row],[H]]+MYRANKS_H[[#This Row],[2B]]+2*MYRANKS_H[[#This Row],[3B]]+3*MYRANKS_H[[#This Row],[HR]])/MYRANKS_H[[#This Row],[AB]],0)</f>
        <v>0.39097744360902253</v>
      </c>
      <c r="V2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291" s="69">
        <f>VLOOKUP(MYRANKS_H[[#This Row],[POS]],REPLACEMENT_LEVEL[],2,FALSE)</f>
        <v>467</v>
      </c>
      <c r="X291" s="69">
        <f>MYRANKS_H[[#This Row],[PROJ PTS]]-MYRANKS_H[[#This Row],[REPL LEVEL]]</f>
        <v>-195</v>
      </c>
    </row>
    <row r="292" spans="1:24" ht="15" customHeight="1" x14ac:dyDescent="0.25">
      <c r="A292" s="44" t="s">
        <v>19948</v>
      </c>
      <c r="B292" s="46" t="str">
        <f>VLOOKUP(MYRANKS_H[[#This Row],[PLAYERID]],PLAYERIDMAP[],COLUMN(PLAYERIDMAP[LASTNAME]),FALSE)</f>
        <v>Turner</v>
      </c>
      <c r="C292" s="51" t="str">
        <f>VLOOKUP(MYRANKS_H[[#This Row],[PLAYERID]],PLAYERIDMAP[],COLUMN(PLAYERIDMAP[FIRSTNAME]),FALSE)</f>
        <v>Justin</v>
      </c>
      <c r="D292" s="51" t="str">
        <f>VLOOKUP(MYRANKS_H[[#This Row],[PLAYERID]],PLAYERIDMAP[],COLUMN(PLAYERIDMAP[TEAM]),FALSE)</f>
        <v>LAD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5235</v>
      </c>
      <c r="G292" s="52">
        <f>IFERROR(VLOOKUP(MYRANKS_H[[#This Row],[IDFANGRAPHS]],STEAMER_H[],COLUMN(STEAMER_H[PA]),FALSE),0)</f>
        <v>362</v>
      </c>
      <c r="H292" s="52">
        <f>IFERROR(VLOOKUP(MYRANKS_H[[#This Row],[IDFANGRAPHS]],STEAMER_H[],COLUMN(STEAMER_H[AB]),FALSE),0)</f>
        <v>327</v>
      </c>
      <c r="I292" s="52">
        <f>IFERROR(VLOOKUP(MYRANKS_H[[#This Row],[IDFANGRAPHS]],STEAMER_H[],COLUMN(STEAMER_H[H]),FALSE),0)</f>
        <v>87</v>
      </c>
      <c r="J292" s="52">
        <f>IFERROR(VLOOKUP(MYRANKS_H[[#This Row],[IDFANGRAPHS]],STEAMER_H[],COLUMN(STEAMER_H[2B]),FALSE),0)</f>
        <v>19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5</v>
      </c>
      <c r="M292" s="52">
        <f>IFERROR(VLOOKUP(MYRANKS_H[[#This Row],[IDFANGRAPHS]],STEAMER_H[],COLUMN(STEAMER_H[R]),FALSE),0)</f>
        <v>36</v>
      </c>
      <c r="N292" s="52">
        <f>IFERROR(VLOOKUP(MYRANKS_H[[#This Row],[IDFANGRAPHS]],STEAMER_H[],COLUMN(STEAMER_H[RBI]),FALSE),0)</f>
        <v>34</v>
      </c>
      <c r="O292" s="52">
        <f>IFERROR(VLOOKUP(MYRANKS_H[[#This Row],[IDFANGRAPHS]],STEAMER_H[],COLUMN(STEAMER_H[BB]),FALSE),0)</f>
        <v>26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60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0.26605504587155965</v>
      </c>
      <c r="T292" s="54">
        <f>IFERROR((MYRANKS_H[[#This Row],[H]]+MYRANKS_H[[#This Row],[BB]]+MYRANKS_H[[#This Row],[HBP]])/(MYRANKS_H[[#This Row],[AB]]+MYRANKS_H[[#This Row],[BB]]+MYRANKS_H[[#This Row],[HBP]]),0)</f>
        <v>0.32773109243697479</v>
      </c>
      <c r="U292" s="54">
        <f>IFERROR((MYRANKS_H[[#This Row],[H]]+MYRANKS_H[[#This Row],[2B]]+2*MYRANKS_H[[#This Row],[3B]]+3*MYRANKS_H[[#This Row],[HR]])/MYRANKS_H[[#This Row],[AB]],0)</f>
        <v>0.37614678899082571</v>
      </c>
      <c r="V2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  <c r="W292" s="69">
        <f>VLOOKUP(MYRANKS_H[[#This Row],[POS]],REPLACEMENT_LEVEL[],2,FALSE)</f>
        <v>501</v>
      </c>
      <c r="X292" s="69">
        <f>MYRANKS_H[[#This Row],[PROJ PTS]]-MYRANKS_H[[#This Row],[REPL LEVEL]]</f>
        <v>-196</v>
      </c>
    </row>
    <row r="293" spans="1:24" x14ac:dyDescent="0.25">
      <c r="A293" s="44" t="s">
        <v>16740</v>
      </c>
      <c r="B293" s="46" t="str">
        <f>VLOOKUP(MYRANKS_H[[#This Row],[PLAYERID]],PLAYERIDMAP[],COLUMN(PLAYERIDMAP[LASTNAME]),FALSE)</f>
        <v>Guyer</v>
      </c>
      <c r="C293" s="51" t="str">
        <f>VLOOKUP(MYRANKS_H[[#This Row],[PLAYERID]],PLAYERIDMAP[],COLUMN(PLAYERIDMAP[FIRSTNAME]),FALSE)</f>
        <v>Brandon</v>
      </c>
      <c r="D293" s="51" t="str">
        <f>VLOOKUP(MYRANKS_H[[#This Row],[PLAYERID]],PLAYERIDMAP[],COLUMN(PLAYERIDMAP[TEAM]),FALSE)</f>
        <v>TB</v>
      </c>
      <c r="E293" s="51" t="str">
        <f>VLOOKUP(MYRANKS_H[[#This Row],[PLAYERID]],PLAYERIDMAP[],COLUMN(PLAYERIDMAP[POS]),FALSE)</f>
        <v>OF</v>
      </c>
      <c r="F293" s="51">
        <f>VLOOKUP(MYRANKS_H[[#This Row],[PLAYERID]],PLAYERIDMAP[],COLUMN(PLAYERIDMAP[IDFANGRAPHS]),FALSE)</f>
        <v>2636</v>
      </c>
      <c r="G293" s="52">
        <f>IFERROR(VLOOKUP(MYRANKS_H[[#This Row],[IDFANGRAPHS]],STEAMER_H[],COLUMN(STEAMER_H[PA]),FALSE),0)</f>
        <v>357</v>
      </c>
      <c r="H293" s="52">
        <f>IFERROR(VLOOKUP(MYRANKS_H[[#This Row],[IDFANGRAPHS]],STEAMER_H[],COLUMN(STEAMER_H[AB]),FALSE),0)</f>
        <v>323</v>
      </c>
      <c r="I293" s="52">
        <f>IFERROR(VLOOKUP(MYRANKS_H[[#This Row],[IDFANGRAPHS]],STEAMER_H[],COLUMN(STEAMER_H[H]),FALSE),0)</f>
        <v>83</v>
      </c>
      <c r="J293" s="52">
        <f>IFERROR(VLOOKUP(MYRANKS_H[[#This Row],[IDFANGRAPHS]],STEAMER_H[],COLUMN(STEAMER_H[2B]),FALSE),0)</f>
        <v>17</v>
      </c>
      <c r="K293" s="52">
        <f>IFERROR(VLOOKUP(MYRANKS_H[[#This Row],[IDFANGRAPHS]],STEAMER_H[],COLUMN(STEAMER_H[3B]),FALSE),0)</f>
        <v>3</v>
      </c>
      <c r="L293" s="52">
        <f>IFERROR(VLOOKUP(MYRANKS_H[[#This Row],[IDFANGRAPHS]],STEAMER_H[],COLUMN(STEAMER_H[HR]),FALSE),0)</f>
        <v>6</v>
      </c>
      <c r="M293" s="52">
        <f>IFERROR(VLOOKUP(MYRANKS_H[[#This Row],[IDFANGRAPHS]],STEAMER_H[],COLUMN(STEAMER_H[R]),FALSE),0)</f>
        <v>38</v>
      </c>
      <c r="N293" s="52">
        <f>IFERROR(VLOOKUP(MYRANKS_H[[#This Row],[IDFANGRAPHS]],STEAMER_H[],COLUMN(STEAMER_H[RBI]),FALSE),0)</f>
        <v>35</v>
      </c>
      <c r="O293" s="52">
        <f>IFERROR(VLOOKUP(MYRANKS_H[[#This Row],[IDFANGRAPHS]],STEAMER_H[],COLUMN(STEAMER_H[BB]),FALSE),0)</f>
        <v>22</v>
      </c>
      <c r="P293" s="52">
        <f>IFERROR(VLOOKUP(MYRANKS_H[[#This Row],[IDFANGRAPHS]],STEAMER_H[],COLUMN(STEAMER_H[HBP]),FALSE),0)</f>
        <v>7</v>
      </c>
      <c r="Q293" s="52">
        <f>IFERROR(VLOOKUP(MYRANKS_H[[#This Row],[IDFANGRAPHS]],STEAMER_H[],COLUMN(STEAMER_H[SO]),FALSE),0)</f>
        <v>63</v>
      </c>
      <c r="R293" s="52">
        <f>IFERROR(VLOOKUP(MYRANKS_H[[#This Row],[IDFANGRAPHS]],STEAMER_H[],COLUMN(STEAMER_H[SB]),FALSE),0)</f>
        <v>7</v>
      </c>
      <c r="S293" s="54">
        <f>IFERROR(MYRANKS_H[[#This Row],[H]]/MYRANKS_H[[#This Row],[AB]],0)</f>
        <v>0.25696594427244585</v>
      </c>
      <c r="T293" s="54">
        <f>IFERROR((MYRANKS_H[[#This Row],[H]]+MYRANKS_H[[#This Row],[BB]]+MYRANKS_H[[#This Row],[HBP]])/(MYRANKS_H[[#This Row],[AB]]+MYRANKS_H[[#This Row],[BB]]+MYRANKS_H[[#This Row],[HBP]]),0)</f>
        <v>0.31818181818181818</v>
      </c>
      <c r="U293" s="54">
        <f>IFERROR((MYRANKS_H[[#This Row],[H]]+MYRANKS_H[[#This Row],[2B]]+2*MYRANKS_H[[#This Row],[3B]]+3*MYRANKS_H[[#This Row],[HR]])/MYRANKS_H[[#This Row],[AB]],0)</f>
        <v>0.38390092879256965</v>
      </c>
      <c r="V2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3" s="69">
        <f>VLOOKUP(MYRANKS_H[[#This Row],[POS]],REPLACEMENT_LEVEL[],2,FALSE)</f>
        <v>496</v>
      </c>
      <c r="X293" s="69">
        <f>MYRANKS_H[[#This Row],[PROJ PTS]]-MYRANKS_H[[#This Row],[REPL LEVEL]]</f>
        <v>-197</v>
      </c>
    </row>
    <row r="294" spans="1:24" ht="15" customHeight="1" x14ac:dyDescent="0.25">
      <c r="A294" s="44" t="s">
        <v>18362</v>
      </c>
      <c r="B294" s="46" t="str">
        <f>VLOOKUP(MYRANKS_H[[#This Row],[PLAYERID]],PLAYERIDMAP[],COLUMN(PLAYERIDMAP[LASTNAME]),FALSE)</f>
        <v>Nava</v>
      </c>
      <c r="C294" s="51" t="str">
        <f>VLOOKUP(MYRANKS_H[[#This Row],[PLAYERID]],PLAYERIDMAP[],COLUMN(PLAYERIDMAP[FIRSTNAME]),FALSE)</f>
        <v>Daniel</v>
      </c>
      <c r="D294" s="51" t="str">
        <f>VLOOKUP(MYRANKS_H[[#This Row],[PLAYERID]],PLAYERIDMAP[],COLUMN(PLAYERIDMAP[TEAM]),FALSE)</f>
        <v>BOS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5450</v>
      </c>
      <c r="G294" s="52">
        <f>IFERROR(VLOOKUP(MYRANKS_H[[#This Row],[IDFANGRAPHS]],STEAMER_H[],COLUMN(STEAMER_H[PA]),FALSE),0)</f>
        <v>326</v>
      </c>
      <c r="H294" s="52">
        <f>IFERROR(VLOOKUP(MYRANKS_H[[#This Row],[IDFANGRAPHS]],STEAMER_H[],COLUMN(STEAMER_H[AB]),FALSE),0)</f>
        <v>285</v>
      </c>
      <c r="I294" s="52">
        <f>IFERROR(VLOOKUP(MYRANKS_H[[#This Row],[IDFANGRAPHS]],STEAMER_H[],COLUMN(STEAMER_H[H]),FALSE),0)</f>
        <v>76</v>
      </c>
      <c r="J294" s="52">
        <f>IFERROR(VLOOKUP(MYRANKS_H[[#This Row],[IDFANGRAPHS]],STEAMER_H[],COLUMN(STEAMER_H[2B]),FALSE),0)</f>
        <v>17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6</v>
      </c>
      <c r="M294" s="52">
        <f>IFERROR(VLOOKUP(MYRANKS_H[[#This Row],[IDFANGRAPHS]],STEAMER_H[],COLUMN(STEAMER_H[R]),FALSE),0)</f>
        <v>38</v>
      </c>
      <c r="N294" s="52">
        <f>IFERROR(VLOOKUP(MYRANKS_H[[#This Row],[IDFANGRAPHS]],STEAMER_H[],COLUMN(STEAMER_H[RBI]),FALSE),0)</f>
        <v>34</v>
      </c>
      <c r="O294" s="52">
        <f>IFERROR(VLOOKUP(MYRANKS_H[[#This Row],[IDFANGRAPHS]],STEAMER_H[],COLUMN(STEAMER_H[BB]),FALSE),0)</f>
        <v>30</v>
      </c>
      <c r="P294" s="52">
        <f>IFERROR(VLOOKUP(MYRANKS_H[[#This Row],[IDFANGRAPHS]],STEAMER_H[],COLUMN(STEAMER_H[HBP]),FALSE),0)</f>
        <v>7</v>
      </c>
      <c r="Q294" s="52">
        <f>IFERROR(VLOOKUP(MYRANKS_H[[#This Row],[IDFANGRAPHS]],STEAMER_H[],COLUMN(STEAMER_H[SO]),FALSE),0)</f>
        <v>63</v>
      </c>
      <c r="R294" s="52">
        <f>IFERROR(VLOOKUP(MYRANKS_H[[#This Row],[IDFANGRAPHS]],STEAMER_H[],COLUMN(STEAMER_H[SB]),FALSE),0)</f>
        <v>3</v>
      </c>
      <c r="S294" s="54">
        <f>IFERROR(MYRANKS_H[[#This Row],[H]]/MYRANKS_H[[#This Row],[AB]],0)</f>
        <v>0.26666666666666666</v>
      </c>
      <c r="T294" s="54">
        <f>IFERROR((MYRANKS_H[[#This Row],[H]]+MYRANKS_H[[#This Row],[BB]]+MYRANKS_H[[#This Row],[HBP]])/(MYRANKS_H[[#This Row],[AB]]+MYRANKS_H[[#This Row],[BB]]+MYRANKS_H[[#This Row],[HBP]]),0)</f>
        <v>0.35093167701863354</v>
      </c>
      <c r="U294" s="54">
        <f>IFERROR((MYRANKS_H[[#This Row],[H]]+MYRANKS_H[[#This Row],[2B]]+2*MYRANKS_H[[#This Row],[3B]]+3*MYRANKS_H[[#This Row],[HR]])/MYRANKS_H[[#This Row],[AB]],0)</f>
        <v>0.38947368421052631</v>
      </c>
      <c r="V2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4" s="69">
        <f>VLOOKUP(MYRANKS_H[[#This Row],[POS]],REPLACEMENT_LEVEL[],2,FALSE)</f>
        <v>496</v>
      </c>
      <c r="X294" s="69">
        <f>MYRANKS_H[[#This Row],[PROJ PTS]]-MYRANKS_H[[#This Row],[REPL LEVEL]]</f>
        <v>-197</v>
      </c>
    </row>
    <row r="295" spans="1:24" ht="15" customHeight="1" x14ac:dyDescent="0.25">
      <c r="A295" s="44" t="s">
        <v>15679</v>
      </c>
      <c r="B295" s="46" t="str">
        <f>VLOOKUP(MYRANKS_H[[#This Row],[PLAYERID]],PLAYERIDMAP[],COLUMN(PLAYERIDMAP[LASTNAME]),FALSE)</f>
        <v>Colvin</v>
      </c>
      <c r="C295" s="51" t="str">
        <f>VLOOKUP(MYRANKS_H[[#This Row],[PLAYERID]],PLAYERIDMAP[],COLUMN(PLAYERIDMAP[FIRSTNAME]),FALSE)</f>
        <v>Tyler</v>
      </c>
      <c r="D295" s="51" t="str">
        <f>VLOOKUP(MYRANKS_H[[#This Row],[PLAYERID]],PLAYERIDMAP[],COLUMN(PLAYERIDMAP[TEAM]),FALSE)</f>
        <v>COL</v>
      </c>
      <c r="E295" s="51" t="str">
        <f>VLOOKUP(MYRANKS_H[[#This Row],[PLAYERID]],PLAYERIDMAP[],COLUMN(PLAYERIDMAP[POS]),FALSE)</f>
        <v>OF</v>
      </c>
      <c r="F295" s="51">
        <f>VLOOKUP(MYRANKS_H[[#This Row],[PLAYERID]],PLAYERIDMAP[],COLUMN(PLAYERIDMAP[IDFANGRAPHS]),FALSE)</f>
        <v>5310</v>
      </c>
      <c r="G295" s="52">
        <f>IFERROR(VLOOKUP(MYRANKS_H[[#This Row],[IDFANGRAPHS]],STEAMER_H[],COLUMN(STEAMER_H[PA]),FALSE),0)</f>
        <v>397</v>
      </c>
      <c r="H295" s="52">
        <f>IFERROR(VLOOKUP(MYRANKS_H[[#This Row],[IDFANGRAPHS]],STEAMER_H[],COLUMN(STEAMER_H[AB]),FALSE),0)</f>
        <v>365</v>
      </c>
      <c r="I295" s="52">
        <f>IFERROR(VLOOKUP(MYRANKS_H[[#This Row],[IDFANGRAPHS]],STEAMER_H[],COLUMN(STEAMER_H[H]),FALSE),0)</f>
        <v>82</v>
      </c>
      <c r="J295" s="52">
        <f>IFERROR(VLOOKUP(MYRANKS_H[[#This Row],[IDFANGRAPHS]],STEAMER_H[],COLUMN(STEAMER_H[2B]),FALSE),0)</f>
        <v>17</v>
      </c>
      <c r="K295" s="52">
        <f>IFERROR(VLOOKUP(MYRANKS_H[[#This Row],[IDFANGRAPHS]],STEAMER_H[],COLUMN(STEAMER_H[3B]),FALSE),0)</f>
        <v>3</v>
      </c>
      <c r="L295" s="52">
        <f>IFERROR(VLOOKUP(MYRANKS_H[[#This Row],[IDFANGRAPHS]],STEAMER_H[],COLUMN(STEAMER_H[HR]),FALSE),0)</f>
        <v>11</v>
      </c>
      <c r="M295" s="52">
        <f>IFERROR(VLOOKUP(MYRANKS_H[[#This Row],[IDFANGRAPHS]],STEAMER_H[],COLUMN(STEAMER_H[R]),FALSE),0)</f>
        <v>39</v>
      </c>
      <c r="N295" s="52">
        <f>IFERROR(VLOOKUP(MYRANKS_H[[#This Row],[IDFANGRAPHS]],STEAMER_H[],COLUMN(STEAMER_H[RBI]),FALSE),0)</f>
        <v>42</v>
      </c>
      <c r="O295" s="52">
        <f>IFERROR(VLOOKUP(MYRANKS_H[[#This Row],[IDFANGRAPHS]],STEAMER_H[],COLUMN(STEAMER_H[BB]),FALSE),0)</f>
        <v>24</v>
      </c>
      <c r="P295" s="52">
        <f>IFERROR(VLOOKUP(MYRANKS_H[[#This Row],[IDFANGRAPHS]],STEAMER_H[],COLUMN(STEAMER_H[HBP]),FALSE),0)</f>
        <v>3</v>
      </c>
      <c r="Q295" s="52">
        <f>IFERROR(VLOOKUP(MYRANKS_H[[#This Row],[IDFANGRAPHS]],STEAMER_H[],COLUMN(STEAMER_H[SO]),FALSE),0)</f>
        <v>106</v>
      </c>
      <c r="R295" s="52">
        <f>IFERROR(VLOOKUP(MYRANKS_H[[#This Row],[IDFANGRAPHS]],STEAMER_H[],COLUMN(STEAMER_H[SB]),FALSE),0)</f>
        <v>4</v>
      </c>
      <c r="S295" s="54">
        <f>IFERROR(MYRANKS_H[[#This Row],[H]]/MYRANKS_H[[#This Row],[AB]],0)</f>
        <v>0.22465753424657534</v>
      </c>
      <c r="T295" s="54">
        <f>IFERROR((MYRANKS_H[[#This Row],[H]]+MYRANKS_H[[#This Row],[BB]]+MYRANKS_H[[#This Row],[HBP]])/(MYRANKS_H[[#This Row],[AB]]+MYRANKS_H[[#This Row],[BB]]+MYRANKS_H[[#This Row],[HBP]]),0)</f>
        <v>0.27806122448979592</v>
      </c>
      <c r="U295" s="54">
        <f>IFERROR((MYRANKS_H[[#This Row],[H]]+MYRANKS_H[[#This Row],[2B]]+2*MYRANKS_H[[#This Row],[3B]]+3*MYRANKS_H[[#This Row],[HR]])/MYRANKS_H[[#This Row],[AB]],0)</f>
        <v>0.37808219178082192</v>
      </c>
      <c r="V2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  <c r="W295" s="69">
        <f>VLOOKUP(MYRANKS_H[[#This Row],[POS]],REPLACEMENT_LEVEL[],2,FALSE)</f>
        <v>496</v>
      </c>
      <c r="X295" s="69">
        <f>MYRANKS_H[[#This Row],[PROJ PTS]]-MYRANKS_H[[#This Row],[REPL LEVEL]]</f>
        <v>-202</v>
      </c>
    </row>
    <row r="296" spans="1:24" ht="15" customHeight="1" x14ac:dyDescent="0.25">
      <c r="A296" s="44" t="s">
        <v>17695</v>
      </c>
      <c r="B296" s="46" t="str">
        <f>VLOOKUP(MYRANKS_H[[#This Row],[PLAYERID]],PLAYERIDMAP[],COLUMN(PLAYERIDMAP[LASTNAME]),FALSE)</f>
        <v>Lobaton</v>
      </c>
      <c r="C296" s="51" t="str">
        <f>VLOOKUP(MYRANKS_H[[#This Row],[PLAYERID]],PLAYERIDMAP[],COLUMN(PLAYERIDMAP[FIRSTNAME]),FALSE)</f>
        <v>Jose</v>
      </c>
      <c r="D296" s="51" t="str">
        <f>VLOOKUP(MYRANKS_H[[#This Row],[PLAYERID]],PLAYERIDMAP[],COLUMN(PLAYERIDMAP[TEAM]),FALSE)</f>
        <v>WAS</v>
      </c>
      <c r="E296" s="51" t="str">
        <f>VLOOKUP(MYRANKS_H[[#This Row],[PLAYERID]],PLAYERIDMAP[],COLUMN(PLAYERIDMAP[POS]),FALSE)</f>
        <v>C</v>
      </c>
      <c r="F296" s="51">
        <f>VLOOKUP(MYRANKS_H[[#This Row],[PLAYERID]],PLAYERIDMAP[],COLUMN(PLAYERIDMAP[IDFANGRAPHS]),FALSE)</f>
        <v>4243</v>
      </c>
      <c r="G296" s="52">
        <f>IFERROR(VLOOKUP(MYRANKS_H[[#This Row],[IDFANGRAPHS]],STEAMER_H[],COLUMN(STEAMER_H[PA]),FALSE),0)</f>
        <v>116</v>
      </c>
      <c r="H296" s="52">
        <f>IFERROR(VLOOKUP(MYRANKS_H[[#This Row],[IDFANGRAPHS]],STEAMER_H[],COLUMN(STEAMER_H[AB]),FALSE),0)</f>
        <v>104</v>
      </c>
      <c r="I296" s="52">
        <f>IFERROR(VLOOKUP(MYRANKS_H[[#This Row],[IDFANGRAPHS]],STEAMER_H[],COLUMN(STEAMER_H[H]),FALSE),0)</f>
        <v>24</v>
      </c>
      <c r="J296" s="52">
        <f>IFERROR(VLOOKUP(MYRANKS_H[[#This Row],[IDFANGRAPHS]],STEAMER_H[],COLUMN(STEAMER_H[2B]),FALSE),0)</f>
        <v>5</v>
      </c>
      <c r="K296" s="52">
        <f>IFERROR(VLOOKUP(MYRANKS_H[[#This Row],[IDFANGRAPHS]],STEAMER_H[],COLUMN(STEAMER_H[3B]),FALSE),0)</f>
        <v>0</v>
      </c>
      <c r="L296" s="52">
        <f>IFERROR(VLOOKUP(MYRANKS_H[[#This Row],[IDFANGRAPHS]],STEAMER_H[],COLUMN(STEAMER_H[HR]),FALSE),0)</f>
        <v>2</v>
      </c>
      <c r="M296" s="52">
        <f>IFERROR(VLOOKUP(MYRANKS_H[[#This Row],[IDFANGRAPHS]],STEAMER_H[],COLUMN(STEAMER_H[R]),FALSE),0)</f>
        <v>10</v>
      </c>
      <c r="N296" s="52">
        <f>IFERROR(VLOOKUP(MYRANKS_H[[#This Row],[IDFANGRAPHS]],STEAMER_H[],COLUMN(STEAMER_H[RBI]),FALSE),0)</f>
        <v>10</v>
      </c>
      <c r="O296" s="52">
        <f>IFERROR(VLOOKUP(MYRANKS_H[[#This Row],[IDFANGRAPHS]],STEAMER_H[],COLUMN(STEAMER_H[BB]),FALSE),0)</f>
        <v>10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27</v>
      </c>
      <c r="R296" s="52">
        <f>IFERROR(VLOOKUP(MYRANKS_H[[#This Row],[IDFANGRAPHS]],STEAMER_H[],COLUMN(STEAMER_H[SB]),FALSE),0)</f>
        <v>1</v>
      </c>
      <c r="S296" s="54">
        <f>IFERROR(MYRANKS_H[[#This Row],[H]]/MYRANKS_H[[#This Row],[AB]],0)</f>
        <v>0.23076923076923078</v>
      </c>
      <c r="T296" s="54">
        <f>IFERROR((MYRANKS_H[[#This Row],[H]]+MYRANKS_H[[#This Row],[BB]]+MYRANKS_H[[#This Row],[HBP]])/(MYRANKS_H[[#This Row],[AB]]+MYRANKS_H[[#This Row],[BB]]+MYRANKS_H[[#This Row],[HBP]]),0)</f>
        <v>0.30434782608695654</v>
      </c>
      <c r="U296" s="54">
        <f>IFERROR((MYRANKS_H[[#This Row],[H]]+MYRANKS_H[[#This Row],[2B]]+2*MYRANKS_H[[#This Row],[3B]]+3*MYRANKS_H[[#This Row],[HR]])/MYRANKS_H[[#This Row],[AB]],0)</f>
        <v>0.33653846153846156</v>
      </c>
      <c r="V2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296" s="69">
        <f>VLOOKUP(MYRANKS_H[[#This Row],[POS]],REPLACEMENT_LEVEL[],2,FALSE)</f>
        <v>284</v>
      </c>
      <c r="X296" s="69">
        <f>MYRANKS_H[[#This Row],[PROJ PTS]]-MYRANKS_H[[#This Row],[REPL LEVEL]]</f>
        <v>-202</v>
      </c>
    </row>
    <row r="297" spans="1:24" x14ac:dyDescent="0.25">
      <c r="A297" s="44" t="s">
        <v>19471</v>
      </c>
      <c r="B297" s="46" t="str">
        <f>VLOOKUP(MYRANKS_H[[#This Row],[PLAYERID]],PLAYERIDMAP[],COLUMN(PLAYERIDMAP[LASTNAME]),FALSE)</f>
        <v>Schierholtz</v>
      </c>
      <c r="C297" s="51" t="str">
        <f>VLOOKUP(MYRANKS_H[[#This Row],[PLAYERID]],PLAYERIDMAP[],COLUMN(PLAYERIDMAP[FIRSTNAME]),FALSE)</f>
        <v>Nate</v>
      </c>
      <c r="D297" s="51" t="str">
        <f>VLOOKUP(MYRANKS_H[[#This Row],[PLAYERID]],PLAYERIDMAP[],COLUMN(PLAYERIDMAP[TEAM]),FALSE)</f>
        <v>N/A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6201</v>
      </c>
      <c r="G297" s="52">
        <f>IFERROR(VLOOKUP(MYRANKS_H[[#This Row],[IDFANGRAPHS]],STEAMER_H[],COLUMN(STEAMER_H[PA]),FALSE),0)</f>
        <v>366</v>
      </c>
      <c r="H297" s="52">
        <f>IFERROR(VLOOKUP(MYRANKS_H[[#This Row],[IDFANGRAPHS]],STEAMER_H[],COLUMN(STEAMER_H[AB]),FALSE),0)</f>
        <v>336</v>
      </c>
      <c r="I297" s="52">
        <f>IFERROR(VLOOKUP(MYRANKS_H[[#This Row],[IDFANGRAPHS]],STEAMER_H[],COLUMN(STEAMER_H[H]),FALSE),0)</f>
        <v>79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3</v>
      </c>
      <c r="L297" s="52">
        <f>IFERROR(VLOOKUP(MYRANKS_H[[#This Row],[IDFANGRAPHS]],STEAMER_H[],COLUMN(STEAMER_H[HR]),FALSE),0)</f>
        <v>10</v>
      </c>
      <c r="M297" s="52">
        <f>IFERROR(VLOOKUP(MYRANKS_H[[#This Row],[IDFANGRAPHS]],STEAMER_H[],COLUMN(STEAMER_H[R]),FALSE),0)</f>
        <v>37</v>
      </c>
      <c r="N297" s="52">
        <f>IFERROR(VLOOKUP(MYRANKS_H[[#This Row],[IDFANGRAPHS]],STEAMER_H[],COLUMN(STEAMER_H[RBI]),FALSE),0)</f>
        <v>41</v>
      </c>
      <c r="O297" s="52">
        <f>IFERROR(VLOOKUP(MYRANKS_H[[#This Row],[IDFANGRAPHS]],STEAMER_H[],COLUMN(STEAMER_H[BB]),FALSE),0)</f>
        <v>22</v>
      </c>
      <c r="P297" s="52">
        <f>IFERROR(VLOOKUP(MYRANKS_H[[#This Row],[IDFANGRAPHS]],STEAMER_H[],COLUMN(STEAMER_H[HBP]),FALSE),0)</f>
        <v>3</v>
      </c>
      <c r="Q297" s="52">
        <f>IFERROR(VLOOKUP(MYRANKS_H[[#This Row],[IDFANGRAPHS]],STEAMER_H[],COLUMN(STEAMER_H[SO]),FALSE),0)</f>
        <v>75</v>
      </c>
      <c r="R297" s="52">
        <f>IFERROR(VLOOKUP(MYRANKS_H[[#This Row],[IDFANGRAPHS]],STEAMER_H[],COLUMN(STEAMER_H[SB]),FALSE),0)</f>
        <v>5</v>
      </c>
      <c r="S297" s="54">
        <f>IFERROR(MYRANKS_H[[#This Row],[H]]/MYRANKS_H[[#This Row],[AB]],0)</f>
        <v>0.23511904761904762</v>
      </c>
      <c r="T297" s="54">
        <f>IFERROR((MYRANKS_H[[#This Row],[H]]+MYRANKS_H[[#This Row],[BB]]+MYRANKS_H[[#This Row],[HBP]])/(MYRANKS_H[[#This Row],[AB]]+MYRANKS_H[[#This Row],[BB]]+MYRANKS_H[[#This Row],[HBP]]),0)</f>
        <v>0.2880886426592798</v>
      </c>
      <c r="U297" s="54">
        <f>IFERROR((MYRANKS_H[[#This Row],[H]]+MYRANKS_H[[#This Row],[2B]]+2*MYRANKS_H[[#This Row],[3B]]+3*MYRANKS_H[[#This Row],[HR]])/MYRANKS_H[[#This Row],[AB]],0)</f>
        <v>0.38988095238095238</v>
      </c>
      <c r="V2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  <c r="W297" s="69">
        <f>VLOOKUP(MYRANKS_H[[#This Row],[POS]],REPLACEMENT_LEVEL[],2,FALSE)</f>
        <v>496</v>
      </c>
      <c r="X297" s="69">
        <f>MYRANKS_H[[#This Row],[PROJ PTS]]-MYRANKS_H[[#This Row],[REPL LEVEL]]</f>
        <v>-203</v>
      </c>
    </row>
    <row r="298" spans="1:24" x14ac:dyDescent="0.25">
      <c r="A298" s="44" t="s">
        <v>18701</v>
      </c>
      <c r="B298" s="46" t="str">
        <f>VLOOKUP(MYRANKS_H[[#This Row],[PLAYERID]],PLAYERIDMAP[],COLUMN(PLAYERIDMAP[LASTNAME]),FALSE)</f>
        <v>Pennington</v>
      </c>
      <c r="C298" s="51" t="str">
        <f>VLOOKUP(MYRANKS_H[[#This Row],[PLAYERID]],PLAYERIDMAP[],COLUMN(PLAYERIDMAP[FIRSTNAME]),FALSE)</f>
        <v>Cliff</v>
      </c>
      <c r="D298" s="51" t="str">
        <f>VLOOKUP(MYRANKS_H[[#This Row],[PLAYERID]],PLAYERIDMAP[],COLUMN(PLAYERIDMAP[TEAM]),FALSE)</f>
        <v>ARI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3395</v>
      </c>
      <c r="G298" s="52">
        <f>IFERROR(VLOOKUP(MYRANKS_H[[#This Row],[IDFANGRAPHS]],STEAMER_H[],COLUMN(STEAMER_H[PA]),FALSE),0)</f>
        <v>358</v>
      </c>
      <c r="H298" s="52">
        <f>IFERROR(VLOOKUP(MYRANKS_H[[#This Row],[IDFANGRAPHS]],STEAMER_H[],COLUMN(STEAMER_H[AB]),FALSE),0)</f>
        <v>320</v>
      </c>
      <c r="I298" s="52">
        <f>IFERROR(VLOOKUP(MYRANKS_H[[#This Row],[IDFANGRAPHS]],STEAMER_H[],COLUMN(STEAMER_H[H]),FALSE),0)</f>
        <v>78</v>
      </c>
      <c r="J298" s="52">
        <f>IFERROR(VLOOKUP(MYRANKS_H[[#This Row],[IDFANGRAPHS]],STEAMER_H[],COLUMN(STEAMER_H[2B]),FALSE),0)</f>
        <v>15</v>
      </c>
      <c r="K298" s="52">
        <f>IFERROR(VLOOKUP(MYRANKS_H[[#This Row],[IDFANGRAPHS]],STEAMER_H[],COLUMN(STEAMER_H[3B]),FALSE),0)</f>
        <v>3</v>
      </c>
      <c r="L298" s="52">
        <f>IFERROR(VLOOKUP(MYRANKS_H[[#This Row],[IDFANGRAPHS]],STEAMER_H[],COLUMN(STEAMER_H[HR]),FALSE),0)</f>
        <v>4</v>
      </c>
      <c r="M298" s="52">
        <f>IFERROR(VLOOKUP(MYRANKS_H[[#This Row],[IDFANGRAPHS]],STEAMER_H[],COLUMN(STEAMER_H[R]),FALSE),0)</f>
        <v>34</v>
      </c>
      <c r="N298" s="52">
        <f>IFERROR(VLOOKUP(MYRANKS_H[[#This Row],[IDFANGRAPHS]],STEAMER_H[],COLUMN(STEAMER_H[RBI]),FALSE),0)</f>
        <v>29</v>
      </c>
      <c r="O298" s="52">
        <f>IFERROR(VLOOKUP(MYRANKS_H[[#This Row],[IDFANGRAPHS]],STEAMER_H[],COLUMN(STEAMER_H[BB]),FALSE),0)</f>
        <v>30</v>
      </c>
      <c r="P298" s="52">
        <f>IFERROR(VLOOKUP(MYRANKS_H[[#This Row],[IDFANGRAPHS]],STEAMER_H[],COLUMN(STEAMER_H[HBP]),FALSE),0)</f>
        <v>3</v>
      </c>
      <c r="Q298" s="52">
        <f>IFERROR(VLOOKUP(MYRANKS_H[[#This Row],[IDFANGRAPHS]],STEAMER_H[],COLUMN(STEAMER_H[SO]),FALSE),0)</f>
        <v>65</v>
      </c>
      <c r="R298" s="52">
        <f>IFERROR(VLOOKUP(MYRANKS_H[[#This Row],[IDFANGRAPHS]],STEAMER_H[],COLUMN(STEAMER_H[SB]),FALSE),0)</f>
        <v>7</v>
      </c>
      <c r="S298" s="54">
        <f>IFERROR(MYRANKS_H[[#This Row],[H]]/MYRANKS_H[[#This Row],[AB]],0)</f>
        <v>0.24374999999999999</v>
      </c>
      <c r="T298" s="54">
        <f>IFERROR((MYRANKS_H[[#This Row],[H]]+MYRANKS_H[[#This Row],[BB]]+MYRANKS_H[[#This Row],[HBP]])/(MYRANKS_H[[#This Row],[AB]]+MYRANKS_H[[#This Row],[BB]]+MYRANKS_H[[#This Row],[HBP]]),0)</f>
        <v>0.31444759206798867</v>
      </c>
      <c r="U298" s="54">
        <f>IFERROR((MYRANKS_H[[#This Row],[H]]+MYRANKS_H[[#This Row],[2B]]+2*MYRANKS_H[[#This Row],[3B]]+3*MYRANKS_H[[#This Row],[HR]])/MYRANKS_H[[#This Row],[AB]],0)</f>
        <v>0.34687499999999999</v>
      </c>
      <c r="V2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  <c r="W298" s="69">
        <f>VLOOKUP(MYRANKS_H[[#This Row],[POS]],REPLACEMENT_LEVEL[],2,FALSE)</f>
        <v>480</v>
      </c>
      <c r="X298" s="69">
        <f>MYRANKS_H[[#This Row],[PROJ PTS]]-MYRANKS_H[[#This Row],[REPL LEVEL]]</f>
        <v>-203</v>
      </c>
    </row>
    <row r="299" spans="1:24" ht="15" customHeight="1" x14ac:dyDescent="0.25">
      <c r="A299" s="44" t="s">
        <v>16376</v>
      </c>
      <c r="B299" s="46" t="str">
        <f>VLOOKUP(MYRANKS_H[[#This Row],[PLAYERID]],PLAYERIDMAP[],COLUMN(PLAYERIDMAP[LASTNAME]),FALSE)</f>
        <v>Franklin</v>
      </c>
      <c r="C299" s="51" t="str">
        <f>VLOOKUP(MYRANKS_H[[#This Row],[PLAYERID]],PLAYERIDMAP[],COLUMN(PLAYERIDMAP[FIRSTNAME]),FALSE)</f>
        <v>Nick</v>
      </c>
      <c r="D299" s="51" t="str">
        <f>VLOOKUP(MYRANKS_H[[#This Row],[PLAYERID]],PLAYERIDMAP[],COLUMN(PLAYERIDMAP[TEAM]),FALSE)</f>
        <v>TB</v>
      </c>
      <c r="E299" s="51" t="str">
        <f>VLOOKUP(MYRANKS_H[[#This Row],[PLAYERID]],PLAYERIDMAP[],COLUMN(PLAYERIDMAP[POS]),FALSE)</f>
        <v>2B</v>
      </c>
      <c r="F299" s="51">
        <f>VLOOKUP(MYRANKS_H[[#This Row],[PLAYERID]],PLAYERIDMAP[],COLUMN(PLAYERIDMAP[IDFANGRAPHS]),FALSE)</f>
        <v>10166</v>
      </c>
      <c r="G299" s="52">
        <f>IFERROR(VLOOKUP(MYRANKS_H[[#This Row],[IDFANGRAPHS]],STEAMER_H[],COLUMN(STEAMER_H[PA]),FALSE),0)</f>
        <v>310</v>
      </c>
      <c r="H299" s="52">
        <f>IFERROR(VLOOKUP(MYRANKS_H[[#This Row],[IDFANGRAPHS]],STEAMER_H[],COLUMN(STEAMER_H[AB]),FALSE),0)</f>
        <v>275</v>
      </c>
      <c r="I299" s="52">
        <f>IFERROR(VLOOKUP(MYRANKS_H[[#This Row],[IDFANGRAPHS]],STEAMER_H[],COLUMN(STEAMER_H[H]),FALSE),0)</f>
        <v>66</v>
      </c>
      <c r="J299" s="52">
        <f>IFERROR(VLOOKUP(MYRANKS_H[[#This Row],[IDFANGRAPHS]],STEAMER_H[],COLUMN(STEAMER_H[2B]),FALSE),0)</f>
        <v>13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7</v>
      </c>
      <c r="M299" s="52">
        <f>IFERROR(VLOOKUP(MYRANKS_H[[#This Row],[IDFANGRAPHS]],STEAMER_H[],COLUMN(STEAMER_H[R]),FALSE),0)</f>
        <v>33</v>
      </c>
      <c r="N299" s="52">
        <f>IFERROR(VLOOKUP(MYRANKS_H[[#This Row],[IDFANGRAPHS]],STEAMER_H[],COLUMN(STEAMER_H[RBI]),FALSE),0)</f>
        <v>30</v>
      </c>
      <c r="O299" s="52">
        <f>IFERROR(VLOOKUP(MYRANKS_H[[#This Row],[IDFANGRAPHS]],STEAMER_H[],COLUMN(STEAMER_H[BB]),FALSE),0)</f>
        <v>29</v>
      </c>
      <c r="P299" s="52">
        <f>IFERROR(VLOOKUP(MYRANKS_H[[#This Row],[IDFANGRAPHS]],STEAMER_H[],COLUMN(STEAMER_H[HBP]),FALSE),0)</f>
        <v>2</v>
      </c>
      <c r="Q299" s="52">
        <f>IFERROR(VLOOKUP(MYRANKS_H[[#This Row],[IDFANGRAPHS]],STEAMER_H[],COLUMN(STEAMER_H[SO]),FALSE),0)</f>
        <v>64</v>
      </c>
      <c r="R299" s="52">
        <f>IFERROR(VLOOKUP(MYRANKS_H[[#This Row],[IDFANGRAPHS]],STEAMER_H[],COLUMN(STEAMER_H[SB]),FALSE),0)</f>
        <v>6</v>
      </c>
      <c r="S299" s="54">
        <f>IFERROR(MYRANKS_H[[#This Row],[H]]/MYRANKS_H[[#This Row],[AB]],0)</f>
        <v>0.24</v>
      </c>
      <c r="T299" s="54">
        <f>IFERROR((MYRANKS_H[[#This Row],[H]]+MYRANKS_H[[#This Row],[BB]]+MYRANKS_H[[#This Row],[HBP]])/(MYRANKS_H[[#This Row],[AB]]+MYRANKS_H[[#This Row],[BB]]+MYRANKS_H[[#This Row],[HBP]]),0)</f>
        <v>0.31699346405228757</v>
      </c>
      <c r="U299" s="54">
        <f>IFERROR((MYRANKS_H[[#This Row],[H]]+MYRANKS_H[[#This Row],[2B]]+2*MYRANKS_H[[#This Row],[3B]]+3*MYRANKS_H[[#This Row],[HR]])/MYRANKS_H[[#This Row],[AB]],0)</f>
        <v>0.37090909090909091</v>
      </c>
      <c r="V2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  <c r="W299" s="69">
        <f>VLOOKUP(MYRANKS_H[[#This Row],[POS]],REPLACEMENT_LEVEL[],2,FALSE)</f>
        <v>473</v>
      </c>
      <c r="X299" s="69">
        <f>MYRANKS_H[[#This Row],[PROJ PTS]]-MYRANKS_H[[#This Row],[REPL LEVEL]]</f>
        <v>-206</v>
      </c>
    </row>
    <row r="300" spans="1:24" x14ac:dyDescent="0.25">
      <c r="A300" s="44" t="s">
        <v>16571</v>
      </c>
      <c r="B300" s="46" t="str">
        <f>VLOOKUP(MYRANKS_H[[#This Row],[PLAYERID]],PLAYERIDMAP[],COLUMN(PLAYERIDMAP[LASTNAME]),FALSE)</f>
        <v>Gomes</v>
      </c>
      <c r="C300" s="51" t="str">
        <f>VLOOKUP(MYRANKS_H[[#This Row],[PLAYERID]],PLAYERIDMAP[],COLUMN(PLAYERIDMAP[FIRSTNAME]),FALSE)</f>
        <v>Jonny</v>
      </c>
      <c r="D300" s="51" t="str">
        <f>VLOOKUP(MYRANKS_H[[#This Row],[PLAYERID]],PLAYERIDMAP[],COLUMN(PLAYERIDMAP[TEAM]),FALSE)</f>
        <v>N/A</v>
      </c>
      <c r="E300" s="51" t="str">
        <f>VLOOKUP(MYRANKS_H[[#This Row],[PLAYERID]],PLAYERIDMAP[],COLUMN(PLAYERIDMAP[POS]),FALSE)</f>
        <v>OF</v>
      </c>
      <c r="F300" s="51">
        <f>VLOOKUP(MYRANKS_H[[#This Row],[PLAYERID]],PLAYERIDMAP[],COLUMN(PLAYERIDMAP[IDFANGRAPHS]),FALSE)</f>
        <v>1845</v>
      </c>
      <c r="G300" s="52">
        <f>IFERROR(VLOOKUP(MYRANKS_H[[#This Row],[IDFANGRAPHS]],STEAMER_H[],COLUMN(STEAMER_H[PA]),FALSE),0)</f>
        <v>344</v>
      </c>
      <c r="H300" s="52">
        <f>IFERROR(VLOOKUP(MYRANKS_H[[#This Row],[IDFANGRAPHS]],STEAMER_H[],COLUMN(STEAMER_H[AB]),FALSE),0)</f>
        <v>297</v>
      </c>
      <c r="I300" s="52">
        <f>IFERROR(VLOOKUP(MYRANKS_H[[#This Row],[IDFANGRAPHS]],STEAMER_H[],COLUMN(STEAMER_H[H]),FALSE),0)</f>
        <v>68</v>
      </c>
      <c r="J300" s="52">
        <f>IFERROR(VLOOKUP(MYRANKS_H[[#This Row],[IDFANGRAPHS]],STEAMER_H[],COLUMN(STEAMER_H[2B]),FALSE),0)</f>
        <v>12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10</v>
      </c>
      <c r="M300" s="52">
        <f>IFERROR(VLOOKUP(MYRANKS_H[[#This Row],[IDFANGRAPHS]],STEAMER_H[],COLUMN(STEAMER_H[R]),FALSE),0)</f>
        <v>37</v>
      </c>
      <c r="N300" s="52">
        <f>IFERROR(VLOOKUP(MYRANKS_H[[#This Row],[IDFANGRAPHS]],STEAMER_H[],COLUMN(STEAMER_H[RBI]),FALSE),0)</f>
        <v>36</v>
      </c>
      <c r="O300" s="52">
        <f>IFERROR(VLOOKUP(MYRANKS_H[[#This Row],[IDFANGRAPHS]],STEAMER_H[],COLUMN(STEAMER_H[BB]),FALSE),0)</f>
        <v>37</v>
      </c>
      <c r="P300" s="52">
        <f>IFERROR(VLOOKUP(MYRANKS_H[[#This Row],[IDFANGRAPHS]],STEAMER_H[],COLUMN(STEAMER_H[HBP]),FALSE),0)</f>
        <v>5</v>
      </c>
      <c r="Q300" s="52">
        <f>IFERROR(VLOOKUP(MYRANKS_H[[#This Row],[IDFANGRAPHS]],STEAMER_H[],COLUMN(STEAMER_H[SO]),FALSE),0)</f>
        <v>94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0.22895622895622897</v>
      </c>
      <c r="T300" s="54">
        <f>IFERROR((MYRANKS_H[[#This Row],[H]]+MYRANKS_H[[#This Row],[BB]]+MYRANKS_H[[#This Row],[HBP]])/(MYRANKS_H[[#This Row],[AB]]+MYRANKS_H[[#This Row],[BB]]+MYRANKS_H[[#This Row],[HBP]]),0)</f>
        <v>0.32448377581120946</v>
      </c>
      <c r="U300" s="54">
        <f>IFERROR((MYRANKS_H[[#This Row],[H]]+MYRANKS_H[[#This Row],[2B]]+2*MYRANKS_H[[#This Row],[3B]]+3*MYRANKS_H[[#This Row],[HR]])/MYRANKS_H[[#This Row],[AB]],0)</f>
        <v>0.37710437710437711</v>
      </c>
      <c r="V3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0" s="69">
        <f>VLOOKUP(MYRANKS_H[[#This Row],[POS]],REPLACEMENT_LEVEL[],2,FALSE)</f>
        <v>496</v>
      </c>
      <c r="X300" s="69">
        <f>MYRANKS_H[[#This Row],[PROJ PTS]]-MYRANKS_H[[#This Row],[REPL LEVEL]]</f>
        <v>-208</v>
      </c>
    </row>
    <row r="301" spans="1:24" ht="15" customHeight="1" x14ac:dyDescent="0.25">
      <c r="A301" s="44" t="s">
        <v>20019</v>
      </c>
      <c r="B301" s="46" t="str">
        <f>VLOOKUP(MYRANKS_H[[#This Row],[PLAYERID]],PLAYERIDMAP[],COLUMN(PLAYERIDMAP[LASTNAME]),FALSE)</f>
        <v>Van Slyke</v>
      </c>
      <c r="C301" s="51" t="str">
        <f>VLOOKUP(MYRANKS_H[[#This Row],[PLAYERID]],PLAYERIDMAP[],COLUMN(PLAYERIDMAP[FIRSTNAME]),FALSE)</f>
        <v>Scott</v>
      </c>
      <c r="D301" s="51" t="str">
        <f>VLOOKUP(MYRANKS_H[[#This Row],[PLAYERID]],PLAYERIDMAP[],COLUMN(PLAYERIDMAP[TEAM]),FALSE)</f>
        <v>LAD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4365</v>
      </c>
      <c r="G301" s="52">
        <f>IFERROR(VLOOKUP(MYRANKS_H[[#This Row],[IDFANGRAPHS]],STEAMER_H[],COLUMN(STEAMER_H[PA]),FALSE),0)</f>
        <v>293</v>
      </c>
      <c r="H301" s="52">
        <f>IFERROR(VLOOKUP(MYRANKS_H[[#This Row],[IDFANGRAPHS]],STEAMER_H[],COLUMN(STEAMER_H[AB]),FALSE),0)</f>
        <v>256</v>
      </c>
      <c r="I301" s="52">
        <f>IFERROR(VLOOKUP(MYRANKS_H[[#This Row],[IDFANGRAPHS]],STEAMER_H[],COLUMN(STEAMER_H[H]),FALSE),0)</f>
        <v>61</v>
      </c>
      <c r="J301" s="52">
        <f>IFERROR(VLOOKUP(MYRANKS_H[[#This Row],[IDFANGRAPHS]],STEAMER_H[],COLUMN(STEAMER_H[2B]),FALSE),0)</f>
        <v>13</v>
      </c>
      <c r="K301" s="52">
        <f>IFERROR(VLOOKUP(MYRANKS_H[[#This Row],[IDFANGRAPHS]],STEAMER_H[],COLUMN(STEAMER_H[3B]),FALSE),0)</f>
        <v>1</v>
      </c>
      <c r="L301" s="52">
        <f>IFERROR(VLOOKUP(MYRANKS_H[[#This Row],[IDFANGRAPHS]],STEAMER_H[],COLUMN(STEAMER_H[HR]),FALSE),0)</f>
        <v>10</v>
      </c>
      <c r="M301" s="52">
        <f>IFERROR(VLOOKUP(MYRANKS_H[[#This Row],[IDFANGRAPHS]],STEAMER_H[],COLUMN(STEAMER_H[R]),FALSE),0)</f>
        <v>32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31</v>
      </c>
      <c r="P301" s="52">
        <f>IFERROR(VLOOKUP(MYRANKS_H[[#This Row],[IDFANGRAPHS]],STEAMER_H[],COLUMN(STEAMER_H[HBP]),FALSE),0)</f>
        <v>3</v>
      </c>
      <c r="Q301" s="52">
        <f>IFERROR(VLOOKUP(MYRANKS_H[[#This Row],[IDFANGRAPHS]],STEAMER_H[],COLUMN(STEAMER_H[SO]),FALSE),0)</f>
        <v>73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0.23828125</v>
      </c>
      <c r="T301" s="54">
        <f>IFERROR((MYRANKS_H[[#This Row],[H]]+MYRANKS_H[[#This Row],[BB]]+MYRANKS_H[[#This Row],[HBP]])/(MYRANKS_H[[#This Row],[AB]]+MYRANKS_H[[#This Row],[BB]]+MYRANKS_H[[#This Row],[HBP]]),0)</f>
        <v>0.32758620689655171</v>
      </c>
      <c r="U301" s="54">
        <f>IFERROR((MYRANKS_H[[#This Row],[H]]+MYRANKS_H[[#This Row],[2B]]+2*MYRANKS_H[[#This Row],[3B]]+3*MYRANKS_H[[#This Row],[HR]])/MYRANKS_H[[#This Row],[AB]],0)</f>
        <v>0.4140625</v>
      </c>
      <c r="V3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1" s="69">
        <f>VLOOKUP(MYRANKS_H[[#This Row],[POS]],REPLACEMENT_LEVEL[],2,FALSE)</f>
        <v>496</v>
      </c>
      <c r="X301" s="69">
        <f>MYRANKS_H[[#This Row],[PROJ PTS]]-MYRANKS_H[[#This Row],[REPL LEVEL]]</f>
        <v>-208</v>
      </c>
    </row>
    <row r="302" spans="1:24" x14ac:dyDescent="0.25">
      <c r="A302" s="44" t="s">
        <v>17515</v>
      </c>
      <c r="B302" s="46" t="str">
        <f>VLOOKUP(MYRANKS_H[[#This Row],[PLAYERID]],PLAYERIDMAP[],COLUMN(PLAYERIDMAP[LASTNAME]),FALSE)</f>
        <v>Kubel</v>
      </c>
      <c r="C302" s="51" t="str">
        <f>VLOOKUP(MYRANKS_H[[#This Row],[PLAYERID]],PLAYERIDMAP[],COLUMN(PLAYERIDMAP[FIRSTNAME]),FALSE)</f>
        <v>Jason</v>
      </c>
      <c r="D302" s="51" t="str">
        <f>VLOOKUP(MYRANKS_H[[#This Row],[PLAYERID]],PLAYERIDMAP[],COLUMN(PLAYERIDMAP[TEAM]),FALSE)</f>
        <v>N/A</v>
      </c>
      <c r="E302" s="51" t="str">
        <f>VLOOKUP(MYRANKS_H[[#This Row],[PLAYERID]],PLAYERIDMAP[],COLUMN(PLAYERIDMAP[POS]),FALSE)</f>
        <v>OF</v>
      </c>
      <c r="F302" s="51">
        <f>VLOOKUP(MYRANKS_H[[#This Row],[PLAYERID]],PLAYERIDMAP[],COLUMN(PLAYERIDMAP[IDFANGRAPHS]),FALSE)</f>
        <v>2161</v>
      </c>
      <c r="G302" s="52">
        <f>IFERROR(VLOOKUP(MYRANKS_H[[#This Row],[IDFANGRAPHS]],STEAMER_H[],COLUMN(STEAMER_H[PA]),FALSE),0)</f>
        <v>373</v>
      </c>
      <c r="H302" s="52">
        <f>IFERROR(VLOOKUP(MYRANKS_H[[#This Row],[IDFANGRAPHS]],STEAMER_H[],COLUMN(STEAMER_H[AB]),FALSE),0)</f>
        <v>330</v>
      </c>
      <c r="I302" s="52">
        <f>IFERROR(VLOOKUP(MYRANKS_H[[#This Row],[IDFANGRAPHS]],STEAMER_H[],COLUMN(STEAMER_H[H]),FALSE),0)</f>
        <v>73</v>
      </c>
      <c r="J302" s="52">
        <f>IFERROR(VLOOKUP(MYRANKS_H[[#This Row],[IDFANGRAPHS]],STEAMER_H[],COLUMN(STEAMER_H[2B]),FALSE),0)</f>
        <v>14</v>
      </c>
      <c r="K302" s="52">
        <f>IFERROR(VLOOKUP(MYRANKS_H[[#This Row],[IDFANGRAPHS]],STEAMER_H[],COLUMN(STEAMER_H[3B]),FALSE),0)</f>
        <v>1</v>
      </c>
      <c r="L302" s="52">
        <f>IFERROR(VLOOKUP(MYRANKS_H[[#This Row],[IDFANGRAPHS]],STEAMER_H[],COLUMN(STEAMER_H[HR]),FALSE),0)</f>
        <v>10</v>
      </c>
      <c r="M302" s="52">
        <f>IFERROR(VLOOKUP(MYRANKS_H[[#This Row],[IDFANGRAPHS]],STEAMER_H[],COLUMN(STEAMER_H[R]),FALSE),0)</f>
        <v>37</v>
      </c>
      <c r="N302" s="52">
        <f>IFERROR(VLOOKUP(MYRANKS_H[[#This Row],[IDFANGRAPHS]],STEAMER_H[],COLUMN(STEAMER_H[RBI]),FALSE),0)</f>
        <v>38</v>
      </c>
      <c r="O302" s="52">
        <f>IFERROR(VLOOKUP(MYRANKS_H[[#This Row],[IDFANGRAPHS]],STEAMER_H[],COLUMN(STEAMER_H[BB]),FALSE),0)</f>
        <v>36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112</v>
      </c>
      <c r="R302" s="52">
        <f>IFERROR(VLOOKUP(MYRANKS_H[[#This Row],[IDFANGRAPHS]],STEAMER_H[],COLUMN(STEAMER_H[SB]),FALSE),0)</f>
        <v>2</v>
      </c>
      <c r="S302" s="54">
        <f>IFERROR(MYRANKS_H[[#This Row],[H]]/MYRANKS_H[[#This Row],[AB]],0)</f>
        <v>0.22121212121212122</v>
      </c>
      <c r="T302" s="54">
        <f>IFERROR((MYRANKS_H[[#This Row],[H]]+MYRANKS_H[[#This Row],[BB]]+MYRANKS_H[[#This Row],[HBP]])/(MYRANKS_H[[#This Row],[AB]]+MYRANKS_H[[#This Row],[BB]]+MYRANKS_H[[#This Row],[HBP]]),0)</f>
        <v>0.3016304347826087</v>
      </c>
      <c r="U302" s="54">
        <f>IFERROR((MYRANKS_H[[#This Row],[H]]+MYRANKS_H[[#This Row],[2B]]+2*MYRANKS_H[[#This Row],[3B]]+3*MYRANKS_H[[#This Row],[HR]])/MYRANKS_H[[#This Row],[AB]],0)</f>
        <v>0.3606060606060606</v>
      </c>
      <c r="V3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  <c r="W302" s="69">
        <f>VLOOKUP(MYRANKS_H[[#This Row],[POS]],REPLACEMENT_LEVEL[],2,FALSE)</f>
        <v>496</v>
      </c>
      <c r="X302" s="69">
        <f>MYRANKS_H[[#This Row],[PROJ PTS]]-MYRANKS_H[[#This Row],[REPL LEVEL]]</f>
        <v>-210</v>
      </c>
    </row>
    <row r="303" spans="1:24" x14ac:dyDescent="0.25">
      <c r="A303" s="44" t="s">
        <v>14838</v>
      </c>
      <c r="B303" s="46" t="str">
        <f>VLOOKUP(MYRANKS_H[[#This Row],[PLAYERID]],PLAYERIDMAP[],COLUMN(PLAYERIDMAP[LASTNAME]),FALSE)</f>
        <v>Baker</v>
      </c>
      <c r="C303" s="51" t="str">
        <f>VLOOKUP(MYRANKS_H[[#This Row],[PLAYERID]],PLAYERIDMAP[],COLUMN(PLAYERIDMAP[FIRSTNAME]),FALSE)</f>
        <v>Jeff</v>
      </c>
      <c r="D303" s="51" t="str">
        <f>VLOOKUP(MYRANKS_H[[#This Row],[PLAYERID]],PLAYERIDMAP[],COLUMN(PLAYERIDMAP[TEAM]),FALSE)</f>
        <v>MIA</v>
      </c>
      <c r="E303" s="51" t="str">
        <f>VLOOKUP(MYRANKS_H[[#This Row],[PLAYERID]],PLAYERIDMAP[],COLUMN(PLAYERIDMAP[POS]),FALSE)</f>
        <v>2B</v>
      </c>
      <c r="F303" s="51">
        <f>VLOOKUP(MYRANKS_H[[#This Row],[PLAYERID]],PLAYERIDMAP[],COLUMN(PLAYERIDMAP[IDFANGRAPHS]),FALSE)</f>
        <v>2073</v>
      </c>
      <c r="G303" s="52">
        <f>IFERROR(VLOOKUP(MYRANKS_H[[#This Row],[IDFANGRAPHS]],STEAMER_H[],COLUMN(STEAMER_H[PA]),FALSE),0)</f>
        <v>321</v>
      </c>
      <c r="H303" s="52">
        <f>IFERROR(VLOOKUP(MYRANKS_H[[#This Row],[IDFANGRAPHS]],STEAMER_H[],COLUMN(STEAMER_H[AB]),FALSE),0)</f>
        <v>294</v>
      </c>
      <c r="I303" s="52">
        <f>IFERROR(VLOOKUP(MYRANKS_H[[#This Row],[IDFANGRAPHS]],STEAMER_H[],COLUMN(STEAMER_H[H]),FALSE),0)</f>
        <v>73</v>
      </c>
      <c r="J303" s="52">
        <f>IFERROR(VLOOKUP(MYRANKS_H[[#This Row],[IDFANGRAPHS]],STEAMER_H[],COLUMN(STEAMER_H[2B]),FALSE),0)</f>
        <v>15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6</v>
      </c>
      <c r="M303" s="52">
        <f>IFERROR(VLOOKUP(MYRANKS_H[[#This Row],[IDFANGRAPHS]],STEAMER_H[],COLUMN(STEAMER_H[R]),FALSE),0)</f>
        <v>31</v>
      </c>
      <c r="N303" s="52">
        <f>IFERROR(VLOOKUP(MYRANKS_H[[#This Row],[IDFANGRAPHS]],STEAMER_H[],COLUMN(STEAMER_H[RBI]),FALSE),0)</f>
        <v>32</v>
      </c>
      <c r="O303" s="52">
        <f>IFERROR(VLOOKUP(MYRANKS_H[[#This Row],[IDFANGRAPHS]],STEAMER_H[],COLUMN(STEAMER_H[BB]),FALSE),0)</f>
        <v>21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74</v>
      </c>
      <c r="R303" s="52">
        <f>IFERROR(VLOOKUP(MYRANKS_H[[#This Row],[IDFANGRAPHS]],STEAMER_H[],COLUMN(STEAMER_H[SB]),FALSE),0)</f>
        <v>3</v>
      </c>
      <c r="S303" s="54">
        <f>IFERROR(MYRANKS_H[[#This Row],[H]]/MYRANKS_H[[#This Row],[AB]],0)</f>
        <v>0.24829931972789115</v>
      </c>
      <c r="T303" s="54">
        <f>IFERROR((MYRANKS_H[[#This Row],[H]]+MYRANKS_H[[#This Row],[BB]]+MYRANKS_H[[#This Row],[HBP]])/(MYRANKS_H[[#This Row],[AB]]+MYRANKS_H[[#This Row],[BB]]+MYRANKS_H[[#This Row],[HBP]]),0)</f>
        <v>0.30283911671924291</v>
      </c>
      <c r="U303" s="54">
        <f>IFERROR((MYRANKS_H[[#This Row],[H]]+MYRANKS_H[[#This Row],[2B]]+2*MYRANKS_H[[#This Row],[3B]]+3*MYRANKS_H[[#This Row],[HR]])/MYRANKS_H[[#This Row],[AB]],0)</f>
        <v>0.38095238095238093</v>
      </c>
      <c r="V3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  <c r="W303" s="69">
        <f>VLOOKUP(MYRANKS_H[[#This Row],[POS]],REPLACEMENT_LEVEL[],2,FALSE)</f>
        <v>473</v>
      </c>
      <c r="X303" s="69">
        <f>MYRANKS_H[[#This Row],[PROJ PTS]]-MYRANKS_H[[#This Row],[REPL LEVEL]]</f>
        <v>-216</v>
      </c>
    </row>
    <row r="304" spans="1:24" x14ac:dyDescent="0.25">
      <c r="A304" s="44" t="s">
        <v>17297</v>
      </c>
      <c r="B304" s="46" t="str">
        <f>VLOOKUP(MYRANKS_H[[#This Row],[PLAYERID]],PLAYERIDMAP[],COLUMN(PLAYERIDMAP[LASTNAME]),FALSE)</f>
        <v>Johnson</v>
      </c>
      <c r="C304" s="51" t="str">
        <f>VLOOKUP(MYRANKS_H[[#This Row],[PLAYERID]],PLAYERIDMAP[],COLUMN(PLAYERIDMAP[FIRSTNAME]),FALSE)</f>
        <v>Kelly</v>
      </c>
      <c r="D304" s="51" t="str">
        <f>VLOOKUP(MYRANKS_H[[#This Row],[PLAYERID]],PLAYERIDMAP[],COLUMN(PLAYERIDMAP[TEAM]),FALSE)</f>
        <v>BOS</v>
      </c>
      <c r="E304" s="51" t="str">
        <f>VLOOKUP(MYRANKS_H[[#This Row],[PLAYERID]],PLAYERIDMAP[],COLUMN(PLAYERIDMAP[POS]),FALSE)</f>
        <v>3B</v>
      </c>
      <c r="F304" s="51">
        <f>VLOOKUP(MYRANKS_H[[#This Row],[PLAYERID]],PLAYERIDMAP[],COLUMN(PLAYERIDMAP[IDFANGRAPHS]),FALSE)</f>
        <v>2234</v>
      </c>
      <c r="G304" s="52">
        <f>IFERROR(VLOOKUP(MYRANKS_H[[#This Row],[IDFANGRAPHS]],STEAMER_H[],COLUMN(STEAMER_H[PA]),FALSE),0)</f>
        <v>337</v>
      </c>
      <c r="H304" s="52">
        <f>IFERROR(VLOOKUP(MYRANKS_H[[#This Row],[IDFANGRAPHS]],STEAMER_H[],COLUMN(STEAMER_H[AB]),FALSE),0)</f>
        <v>298</v>
      </c>
      <c r="I304" s="52">
        <f>IFERROR(VLOOKUP(MYRANKS_H[[#This Row],[IDFANGRAPHS]],STEAMER_H[],COLUMN(STEAMER_H[H]),FALSE),0)</f>
        <v>68</v>
      </c>
      <c r="J304" s="52">
        <f>IFERROR(VLOOKUP(MYRANKS_H[[#This Row],[IDFANGRAPHS]],STEAMER_H[],COLUMN(STEAMER_H[2B]),FALSE),0)</f>
        <v>13</v>
      </c>
      <c r="K304" s="52">
        <f>IFERROR(VLOOKUP(MYRANKS_H[[#This Row],[IDFANGRAPHS]],STEAMER_H[],COLUMN(STEAMER_H[3B]),FALSE),0)</f>
        <v>2</v>
      </c>
      <c r="L304" s="52">
        <f>IFERROR(VLOOKUP(MYRANKS_H[[#This Row],[IDFANGRAPHS]],STEAMER_H[],COLUMN(STEAMER_H[HR]),FALSE),0)</f>
        <v>9</v>
      </c>
      <c r="M304" s="52">
        <f>IFERROR(VLOOKUP(MYRANKS_H[[#This Row],[IDFANGRAPHS]],STEAMER_H[],COLUMN(STEAMER_H[R]),FALSE),0)</f>
        <v>35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32</v>
      </c>
      <c r="P304" s="52">
        <f>IFERROR(VLOOKUP(MYRANKS_H[[#This Row],[IDFANGRAPHS]],STEAMER_H[],COLUMN(STEAMER_H[HBP]),FALSE),0)</f>
        <v>3</v>
      </c>
      <c r="Q304" s="52">
        <f>IFERROR(VLOOKUP(MYRANKS_H[[#This Row],[IDFANGRAPHS]],STEAMER_H[],COLUMN(STEAMER_H[SO]),FALSE),0)</f>
        <v>81</v>
      </c>
      <c r="R304" s="52">
        <f>IFERROR(VLOOKUP(MYRANKS_H[[#This Row],[IDFANGRAPHS]],STEAMER_H[],COLUMN(STEAMER_H[SB]),FALSE),0)</f>
        <v>5</v>
      </c>
      <c r="S304" s="54">
        <f>IFERROR(MYRANKS_H[[#This Row],[H]]/MYRANKS_H[[#This Row],[AB]],0)</f>
        <v>0.22818791946308725</v>
      </c>
      <c r="T304" s="54">
        <f>IFERROR((MYRANKS_H[[#This Row],[H]]+MYRANKS_H[[#This Row],[BB]]+MYRANKS_H[[#This Row],[HBP]])/(MYRANKS_H[[#This Row],[AB]]+MYRANKS_H[[#This Row],[BB]]+MYRANKS_H[[#This Row],[HBP]]),0)</f>
        <v>0.30930930930930933</v>
      </c>
      <c r="U304" s="54">
        <f>IFERROR((MYRANKS_H[[#This Row],[H]]+MYRANKS_H[[#This Row],[2B]]+2*MYRANKS_H[[#This Row],[3B]]+3*MYRANKS_H[[#This Row],[HR]])/MYRANKS_H[[#This Row],[AB]],0)</f>
        <v>0.37583892617449666</v>
      </c>
      <c r="V3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  <c r="W304" s="69">
        <f>VLOOKUP(MYRANKS_H[[#This Row],[POS]],REPLACEMENT_LEVEL[],2,FALSE)</f>
        <v>501</v>
      </c>
      <c r="X304" s="69">
        <f>MYRANKS_H[[#This Row],[PROJ PTS]]-MYRANKS_H[[#This Row],[REPL LEVEL]]</f>
        <v>-218</v>
      </c>
    </row>
    <row r="305" spans="1:24" ht="15" customHeight="1" x14ac:dyDescent="0.25">
      <c r="A305" s="44" t="s">
        <v>15771</v>
      </c>
      <c r="B305" s="46" t="str">
        <f>VLOOKUP(MYRANKS_H[[#This Row],[PLAYERID]],PLAYERIDMAP[],COLUMN(PLAYERIDMAP[LASTNAME]),FALSE)</f>
        <v>Cron</v>
      </c>
      <c r="C305" s="51" t="str">
        <f>VLOOKUP(MYRANKS_H[[#This Row],[PLAYERID]],PLAYERIDMAP[],COLUMN(PLAYERIDMAP[FIRSTNAME]),FALSE)</f>
        <v>CJ</v>
      </c>
      <c r="D305" s="51" t="str">
        <f>VLOOKUP(MYRANKS_H[[#This Row],[PLAYERID]],PLAYERIDMAP[],COLUMN(PLAYERIDMAP[TEAM]),FALSE)</f>
        <v>LAA</v>
      </c>
      <c r="E305" s="51" t="str">
        <f>VLOOKUP(MYRANKS_H[[#This Row],[PLAYERID]],PLAYERIDMAP[],COLUMN(PLAYERIDMAP[POS]),FALSE)</f>
        <v>1B</v>
      </c>
      <c r="F305" s="51">
        <f>VLOOKUP(MYRANKS_H[[#This Row],[PLAYERID]],PLAYERIDMAP[],COLUMN(PLAYERIDMAP[IDFANGRAPHS]),FALSE)</f>
        <v>12546</v>
      </c>
      <c r="G305" s="52">
        <f>IFERROR(VLOOKUP(MYRANKS_H[[#This Row],[IDFANGRAPHS]],STEAMER_H[],COLUMN(STEAMER_H[PA]),FALSE),0)</f>
        <v>296</v>
      </c>
      <c r="H305" s="52">
        <f>IFERROR(VLOOKUP(MYRANKS_H[[#This Row],[IDFANGRAPHS]],STEAMER_H[],COLUMN(STEAMER_H[AB]),FALSE),0)</f>
        <v>276</v>
      </c>
      <c r="I305" s="52">
        <f>IFERROR(VLOOKUP(MYRANKS_H[[#This Row],[IDFANGRAPHS]],STEAMER_H[],COLUMN(STEAMER_H[H]),FALSE),0)</f>
        <v>70</v>
      </c>
      <c r="J305" s="52">
        <f>IFERROR(VLOOKUP(MYRANKS_H[[#This Row],[IDFANGRAPHS]],STEAMER_H[],COLUMN(STEAMER_H[2B]),FALSE),0)</f>
        <v>14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9</v>
      </c>
      <c r="M305" s="52">
        <f>IFERROR(VLOOKUP(MYRANKS_H[[#This Row],[IDFANGRAPHS]],STEAMER_H[],COLUMN(STEAMER_H[R]),FALSE),0)</f>
        <v>32</v>
      </c>
      <c r="N305" s="52">
        <f>IFERROR(VLOOKUP(MYRANKS_H[[#This Row],[IDFANGRAPHS]],STEAMER_H[],COLUMN(STEAMER_H[RBI]),FALSE),0)</f>
        <v>35</v>
      </c>
      <c r="O305" s="52">
        <f>IFERROR(VLOOKUP(MYRANKS_H[[#This Row],[IDFANGRAPHS]],STEAMER_H[],COLUMN(STEAMER_H[BB]),FALSE),0)</f>
        <v>13</v>
      </c>
      <c r="P305" s="52">
        <f>IFERROR(VLOOKUP(MYRANKS_H[[#This Row],[IDFANGRAPHS]],STEAMER_H[],COLUMN(STEAMER_H[HBP]),FALSE),0)</f>
        <v>4</v>
      </c>
      <c r="Q305" s="52">
        <f>IFERROR(VLOOKUP(MYRANKS_H[[#This Row],[IDFANGRAPHS]],STEAMER_H[],COLUMN(STEAMER_H[SO]),FALSE),0)</f>
        <v>54</v>
      </c>
      <c r="R305" s="52">
        <f>IFERROR(VLOOKUP(MYRANKS_H[[#This Row],[IDFANGRAPHS]],STEAMER_H[],COLUMN(STEAMER_H[SB]),FALSE),0)</f>
        <v>2</v>
      </c>
      <c r="S305" s="54">
        <f>IFERROR(MYRANKS_H[[#This Row],[H]]/MYRANKS_H[[#This Row],[AB]],0)</f>
        <v>0.25362318840579712</v>
      </c>
      <c r="T305" s="54">
        <f>IFERROR((MYRANKS_H[[#This Row],[H]]+MYRANKS_H[[#This Row],[BB]]+MYRANKS_H[[#This Row],[HBP]])/(MYRANKS_H[[#This Row],[AB]]+MYRANKS_H[[#This Row],[BB]]+MYRANKS_H[[#This Row],[HBP]]),0)</f>
        <v>0.29692832764505117</v>
      </c>
      <c r="U305" s="54">
        <f>IFERROR((MYRANKS_H[[#This Row],[H]]+MYRANKS_H[[#This Row],[2B]]+2*MYRANKS_H[[#This Row],[3B]]+3*MYRANKS_H[[#This Row],[HR]])/MYRANKS_H[[#This Row],[AB]],0)</f>
        <v>0.40942028985507245</v>
      </c>
      <c r="V3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5" s="69">
        <f>VLOOKUP(MYRANKS_H[[#This Row],[POS]],REPLACEMENT_LEVEL[],2,FALSE)</f>
        <v>467</v>
      </c>
      <c r="X305" s="69">
        <f>MYRANKS_H[[#This Row],[PROJ PTS]]-MYRANKS_H[[#This Row],[REPL LEVEL]]</f>
        <v>-220</v>
      </c>
    </row>
    <row r="306" spans="1:24" ht="15" customHeight="1" x14ac:dyDescent="0.25">
      <c r="A306" s="44" t="s">
        <v>18564</v>
      </c>
      <c r="B306" s="46" t="str">
        <f>VLOOKUP(MYRANKS_H[[#This Row],[PLAYERID]],PLAYERIDMAP[],COLUMN(PLAYERIDMAP[LASTNAME]),FALSE)</f>
        <v>Pacheco</v>
      </c>
      <c r="C306" s="51" t="str">
        <f>VLOOKUP(MYRANKS_H[[#This Row],[PLAYERID]],PLAYERIDMAP[],COLUMN(PLAYERIDMAP[FIRSTNAME]),FALSE)</f>
        <v>Jordan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C</v>
      </c>
      <c r="F306" s="51">
        <f>VLOOKUP(MYRANKS_H[[#This Row],[PLAYERID]],PLAYERIDMAP[],COLUMN(PLAYERIDMAP[IDFANGRAPHS]),FALSE)</f>
        <v>2677</v>
      </c>
      <c r="G306" s="52">
        <f>IFERROR(VLOOKUP(MYRANKS_H[[#This Row],[IDFANGRAPHS]],STEAMER_H[],COLUMN(STEAMER_H[PA]),FALSE),0)</f>
        <v>96</v>
      </c>
      <c r="H306" s="52">
        <f>IFERROR(VLOOKUP(MYRANKS_H[[#This Row],[IDFANGRAPHS]],STEAMER_H[],COLUMN(STEAMER_H[AB]),FALSE),0)</f>
        <v>89</v>
      </c>
      <c r="I306" s="52">
        <f>IFERROR(VLOOKUP(MYRANKS_H[[#This Row],[IDFANGRAPHS]],STEAMER_H[],COLUMN(STEAMER_H[H]),FALSE),0)</f>
        <v>22</v>
      </c>
      <c r="J306" s="52">
        <f>IFERROR(VLOOKUP(MYRANKS_H[[#This Row],[IDFANGRAPHS]],STEAMER_H[],COLUMN(STEAMER_H[2B]),FALSE),0)</f>
        <v>5</v>
      </c>
      <c r="K306" s="52">
        <f>IFERROR(VLOOKUP(MYRANKS_H[[#This Row],[IDFANGRAPHS]],STEAMER_H[],COLUMN(STEAMER_H[3B]),FALSE),0)</f>
        <v>0</v>
      </c>
      <c r="L306" s="52">
        <f>IFERROR(VLOOKUP(MYRANKS_H[[#This Row],[IDFANGRAPHS]],STEAMER_H[],COLUMN(STEAMER_H[HR]),FALSE),0)</f>
        <v>1</v>
      </c>
      <c r="M306" s="52">
        <f>IFERROR(VLOOKUP(MYRANKS_H[[#This Row],[IDFANGRAPHS]],STEAMER_H[],COLUMN(STEAMER_H[R]),FALSE),0)</f>
        <v>8</v>
      </c>
      <c r="N306" s="52">
        <f>IFERROR(VLOOKUP(MYRANKS_H[[#This Row],[IDFANGRAPHS]],STEAMER_H[],COLUMN(STEAMER_H[RBI]),FALSE),0)</f>
        <v>8</v>
      </c>
      <c r="O306" s="52">
        <f>IFERROR(VLOOKUP(MYRANKS_H[[#This Row],[IDFANGRAPHS]],STEAMER_H[],COLUMN(STEAMER_H[BB]),FALSE),0)</f>
        <v>5</v>
      </c>
      <c r="P306" s="52">
        <f>IFERROR(VLOOKUP(MYRANKS_H[[#This Row],[IDFANGRAPHS]],STEAMER_H[],COLUMN(STEAMER_H[HBP]),FALSE),0)</f>
        <v>1</v>
      </c>
      <c r="Q306" s="52">
        <f>IFERROR(VLOOKUP(MYRANKS_H[[#This Row],[IDFANGRAPHS]],STEAMER_H[],COLUMN(STEAMER_H[SO]),FALSE),0)</f>
        <v>14</v>
      </c>
      <c r="R306" s="52">
        <f>IFERROR(VLOOKUP(MYRANKS_H[[#This Row],[IDFANGRAPHS]],STEAMER_H[],COLUMN(STEAMER_H[SB]),FALSE),0)</f>
        <v>1</v>
      </c>
      <c r="S306" s="54">
        <f>IFERROR(MYRANKS_H[[#This Row],[H]]/MYRANKS_H[[#This Row],[AB]],0)</f>
        <v>0.24719101123595505</v>
      </c>
      <c r="T306" s="54">
        <f>IFERROR((MYRANKS_H[[#This Row],[H]]+MYRANKS_H[[#This Row],[BB]]+MYRANKS_H[[#This Row],[HBP]])/(MYRANKS_H[[#This Row],[AB]]+MYRANKS_H[[#This Row],[BB]]+MYRANKS_H[[#This Row],[HBP]]),0)</f>
        <v>0.29473684210526313</v>
      </c>
      <c r="U306" s="54">
        <f>IFERROR((MYRANKS_H[[#This Row],[H]]+MYRANKS_H[[#This Row],[2B]]+2*MYRANKS_H[[#This Row],[3B]]+3*MYRANKS_H[[#This Row],[HR]])/MYRANKS_H[[#This Row],[AB]],0)</f>
        <v>0.33707865168539325</v>
      </c>
      <c r="V3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306" s="69">
        <f>VLOOKUP(MYRANKS_H[[#This Row],[POS]],REPLACEMENT_LEVEL[],2,FALSE)</f>
        <v>284</v>
      </c>
      <c r="X306" s="69">
        <f>MYRANKS_H[[#This Row],[PROJ PTS]]-MYRANKS_H[[#This Row],[REPL LEVEL]]</f>
        <v>-221</v>
      </c>
    </row>
    <row r="307" spans="1:24" ht="15" customHeight="1" x14ac:dyDescent="0.25">
      <c r="A307" s="44" t="s">
        <v>19258</v>
      </c>
      <c r="B307" s="46" t="str">
        <f>VLOOKUP(MYRANKS_H[[#This Row],[PLAYERID]],PLAYERIDMAP[],COLUMN(PLAYERIDMAP[LASTNAME]),FALSE)</f>
        <v>Ross</v>
      </c>
      <c r="C307" s="51" t="str">
        <f>VLOOKUP(MYRANKS_H[[#This Row],[PLAYERID]],PLAYERIDMAP[],COLUMN(PLAYERIDMAP[FIRSTNAME]),FALSE)</f>
        <v>Cody</v>
      </c>
      <c r="D307" s="51" t="str">
        <f>VLOOKUP(MYRANKS_H[[#This Row],[PLAYERID]],PLAYERIDMAP[],COLUMN(PLAYERIDMAP[TEAM]),FALSE)</f>
        <v>ARI</v>
      </c>
      <c r="E307" s="51" t="str">
        <f>VLOOKUP(MYRANKS_H[[#This Row],[PLAYERID]],PLAYERIDMAP[],COLUMN(PLAYERIDMAP[POS]),FALSE)</f>
        <v>OF</v>
      </c>
      <c r="F307" s="51">
        <f>VLOOKUP(MYRANKS_H[[#This Row],[PLAYERID]],PLAYERIDMAP[],COLUMN(PLAYERIDMAP[IDFANGRAPHS]),FALSE)</f>
        <v>1760</v>
      </c>
      <c r="G307" s="52">
        <f>IFERROR(VLOOKUP(MYRANKS_H[[#This Row],[IDFANGRAPHS]],STEAMER_H[],COLUMN(STEAMER_H[PA]),FALSE),0)</f>
        <v>314</v>
      </c>
      <c r="H307" s="52">
        <f>IFERROR(VLOOKUP(MYRANKS_H[[#This Row],[IDFANGRAPHS]],STEAMER_H[],COLUMN(STEAMER_H[AB]),FALSE),0)</f>
        <v>285</v>
      </c>
      <c r="I307" s="52">
        <f>IFERROR(VLOOKUP(MYRANKS_H[[#This Row],[IDFANGRAPHS]],STEAMER_H[],COLUMN(STEAMER_H[H]),FALSE),0)</f>
        <v>72</v>
      </c>
      <c r="J307" s="52">
        <f>IFERROR(VLOOKUP(MYRANKS_H[[#This Row],[IDFANGRAPHS]],STEAMER_H[],COLUMN(STEAMER_H[2B]),FALSE),0)</f>
        <v>15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8</v>
      </c>
      <c r="M307" s="52">
        <f>IFERROR(VLOOKUP(MYRANKS_H[[#This Row],[IDFANGRAPHS]],STEAMER_H[],COLUMN(STEAMER_H[R]),FALSE),0)</f>
        <v>31</v>
      </c>
      <c r="N307" s="52">
        <f>IFERROR(VLOOKUP(MYRANKS_H[[#This Row],[IDFANGRAPHS]],STEAMER_H[],COLUMN(STEAMER_H[RBI]),FALSE),0)</f>
        <v>34</v>
      </c>
      <c r="O307" s="52">
        <f>IFERROR(VLOOKUP(MYRANKS_H[[#This Row],[IDFANGRAPHS]],STEAMER_H[],COLUMN(STEAMER_H[BB]),FALSE),0)</f>
        <v>23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62</v>
      </c>
      <c r="R307" s="52">
        <f>IFERROR(VLOOKUP(MYRANKS_H[[#This Row],[IDFANGRAPHS]],STEAMER_H[],COLUMN(STEAMER_H[SB]),FALSE),0)</f>
        <v>2</v>
      </c>
      <c r="S307" s="54">
        <f>IFERROR(MYRANKS_H[[#This Row],[H]]/MYRANKS_H[[#This Row],[AB]],0)</f>
        <v>0.25263157894736843</v>
      </c>
      <c r="T307" s="54">
        <f>IFERROR((MYRANKS_H[[#This Row],[H]]+MYRANKS_H[[#This Row],[BB]]+MYRANKS_H[[#This Row],[HBP]])/(MYRANKS_H[[#This Row],[AB]]+MYRANKS_H[[#This Row],[BB]]+MYRANKS_H[[#This Row],[HBP]]),0)</f>
        <v>0.31511254019292606</v>
      </c>
      <c r="U307" s="54">
        <f>IFERROR((MYRANKS_H[[#This Row],[H]]+MYRANKS_H[[#This Row],[2B]]+2*MYRANKS_H[[#This Row],[3B]]+3*MYRANKS_H[[#This Row],[HR]])/MYRANKS_H[[#This Row],[AB]],0)</f>
        <v>0.39649122807017545</v>
      </c>
      <c r="V3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307" s="69">
        <f>VLOOKUP(MYRANKS_H[[#This Row],[POS]],REPLACEMENT_LEVEL[],2,FALSE)</f>
        <v>496</v>
      </c>
      <c r="X307" s="69">
        <f>MYRANKS_H[[#This Row],[PROJ PTS]]-MYRANKS_H[[#This Row],[REPL LEVEL]]</f>
        <v>-224</v>
      </c>
    </row>
    <row r="308" spans="1:24" ht="15" customHeight="1" x14ac:dyDescent="0.25">
      <c r="A308" s="44" t="s">
        <v>18479</v>
      </c>
      <c r="B308" s="46" t="str">
        <f>VLOOKUP(MYRANKS_H[[#This Row],[PLAYERID]],PLAYERIDMAP[],COLUMN(PLAYERIDMAP[LASTNAME]),FALSE)</f>
        <v>Odor</v>
      </c>
      <c r="C308" s="51" t="str">
        <f>VLOOKUP(MYRANKS_H[[#This Row],[PLAYERID]],PLAYERIDMAP[],COLUMN(PLAYERIDMAP[FIRSTNAME]),FALSE)</f>
        <v>Rougned</v>
      </c>
      <c r="D308" s="51" t="str">
        <f>VLOOKUP(MYRANKS_H[[#This Row],[PLAYERID]],PLAYERIDMAP[],COLUMN(PLAYERIDMAP[TEAM]),FALSE)</f>
        <v>TEX</v>
      </c>
      <c r="E308" s="51" t="str">
        <f>VLOOKUP(MYRANKS_H[[#This Row],[PLAYERID]],PLAYERIDMAP[],COLUMN(PLAYERIDMAP[POS]),FALSE)</f>
        <v>2B</v>
      </c>
      <c r="F308" s="51">
        <f>VLOOKUP(MYRANKS_H[[#This Row],[PLAYERID]],PLAYERIDMAP[],COLUMN(PLAYERIDMAP[IDFANGRAPHS]),FALSE)</f>
        <v>12282</v>
      </c>
      <c r="G308" s="52">
        <f>IFERROR(VLOOKUP(MYRANKS_H[[#This Row],[IDFANGRAPHS]],STEAMER_H[],COLUMN(STEAMER_H[PA]),FALSE),0)</f>
        <v>292</v>
      </c>
      <c r="H308" s="52">
        <f>IFERROR(VLOOKUP(MYRANKS_H[[#This Row],[IDFANGRAPHS]],STEAMER_H[],COLUMN(STEAMER_H[AB]),FALSE),0)</f>
        <v>271</v>
      </c>
      <c r="I308" s="52">
        <f>IFERROR(VLOOKUP(MYRANKS_H[[#This Row],[IDFANGRAPHS]],STEAMER_H[],COLUMN(STEAMER_H[H]),FALSE),0)</f>
        <v>70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3</v>
      </c>
      <c r="L308" s="52">
        <f>IFERROR(VLOOKUP(MYRANKS_H[[#This Row],[IDFANGRAPHS]],STEAMER_H[],COLUMN(STEAMER_H[HR]),FALSE),0)</f>
        <v>6</v>
      </c>
      <c r="M308" s="52">
        <f>IFERROR(VLOOKUP(MYRANKS_H[[#This Row],[IDFANGRAPHS]],STEAMER_H[],COLUMN(STEAMER_H[R]),FALSE),0)</f>
        <v>32</v>
      </c>
      <c r="N308" s="52">
        <f>IFERROR(VLOOKUP(MYRANKS_H[[#This Row],[IDFANGRAPHS]],STEAMER_H[],COLUMN(STEAMER_H[RBI]),FALSE),0)</f>
        <v>33</v>
      </c>
      <c r="O308" s="52">
        <f>IFERROR(VLOOKUP(MYRANKS_H[[#This Row],[IDFANGRAPHS]],STEAMER_H[],COLUMN(STEAMER_H[BB]),FALSE),0)</f>
        <v>13</v>
      </c>
      <c r="P308" s="52">
        <f>IFERROR(VLOOKUP(MYRANKS_H[[#This Row],[IDFANGRAPHS]],STEAMER_H[],COLUMN(STEAMER_H[HBP]),FALSE),0)</f>
        <v>3</v>
      </c>
      <c r="Q308" s="52">
        <f>IFERROR(VLOOKUP(MYRANKS_H[[#This Row],[IDFANGRAPHS]],STEAMER_H[],COLUMN(STEAMER_H[SO]),FALSE),0)</f>
        <v>46</v>
      </c>
      <c r="R308" s="52">
        <f>IFERROR(VLOOKUP(MYRANKS_H[[#This Row],[IDFANGRAPHS]],STEAMER_H[],COLUMN(STEAMER_H[SB]),FALSE),0)</f>
        <v>8</v>
      </c>
      <c r="S308" s="54">
        <f>IFERROR(MYRANKS_H[[#This Row],[H]]/MYRANKS_H[[#This Row],[AB]],0)</f>
        <v>0.25830258302583026</v>
      </c>
      <c r="T308" s="54">
        <f>IFERROR((MYRANKS_H[[#This Row],[H]]+MYRANKS_H[[#This Row],[BB]]+MYRANKS_H[[#This Row],[HBP]])/(MYRANKS_H[[#This Row],[AB]]+MYRANKS_H[[#This Row],[BB]]+MYRANKS_H[[#This Row],[HBP]]),0)</f>
        <v>0.29965156794425085</v>
      </c>
      <c r="U308" s="54">
        <f>IFERROR((MYRANKS_H[[#This Row],[H]]+MYRANKS_H[[#This Row],[2B]]+2*MYRANKS_H[[#This Row],[3B]]+3*MYRANKS_H[[#This Row],[HR]])/MYRANKS_H[[#This Row],[AB]],0)</f>
        <v>0.39114391143911437</v>
      </c>
      <c r="V3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8" s="69">
        <f>VLOOKUP(MYRANKS_H[[#This Row],[POS]],REPLACEMENT_LEVEL[],2,FALSE)</f>
        <v>473</v>
      </c>
      <c r="X308" s="69">
        <f>MYRANKS_H[[#This Row],[PROJ PTS]]-MYRANKS_H[[#This Row],[REPL LEVEL]]</f>
        <v>-226</v>
      </c>
    </row>
    <row r="309" spans="1:24" ht="15" customHeight="1" x14ac:dyDescent="0.25">
      <c r="A309" s="44" t="s">
        <v>15279</v>
      </c>
      <c r="B309" s="46" t="str">
        <f>VLOOKUP(MYRANKS_H[[#This Row],[PLAYERID]],PLAYERIDMAP[],COLUMN(PLAYERIDMAP[LASTNAME]),FALSE)</f>
        <v>Butera</v>
      </c>
      <c r="C309" s="51" t="str">
        <f>VLOOKUP(MYRANKS_H[[#This Row],[PLAYERID]],PLAYERIDMAP[],COLUMN(PLAYERIDMAP[FIRSTNAME]),FALSE)</f>
        <v>Drew</v>
      </c>
      <c r="D309" s="51" t="str">
        <f>VLOOKUP(MYRANKS_H[[#This Row],[PLAYERID]],PLAYERIDMAP[],COLUMN(PLAYERIDMAP[TEAM]),FALSE)</f>
        <v>LAA</v>
      </c>
      <c r="E309" s="51" t="str">
        <f>VLOOKUP(MYRANKS_H[[#This Row],[PLAYERID]],PLAYERIDMAP[],COLUMN(PLAYERIDMAP[POS]),FALSE)</f>
        <v>C</v>
      </c>
      <c r="F309" s="51">
        <f>VLOOKUP(MYRANKS_H[[#This Row],[PLAYERID]],PLAYERIDMAP[],COLUMN(PLAYERIDMAP[IDFANGRAPHS]),FALSE)</f>
        <v>3411</v>
      </c>
      <c r="G309" s="52">
        <f>IFERROR(VLOOKUP(MYRANKS_H[[#This Row],[IDFANGRAPHS]],STEAMER_H[],COLUMN(STEAMER_H[PA]),FALSE),0)</f>
        <v>120</v>
      </c>
      <c r="H309" s="52">
        <f>IFERROR(VLOOKUP(MYRANKS_H[[#This Row],[IDFANGRAPHS]],STEAMER_H[],COLUMN(STEAMER_H[AB]),FALSE),0)</f>
        <v>109</v>
      </c>
      <c r="I309" s="52">
        <f>IFERROR(VLOOKUP(MYRANKS_H[[#This Row],[IDFANGRAPHS]],STEAMER_H[],COLUMN(STEAMER_H[H]),FALSE),0)</f>
        <v>22</v>
      </c>
      <c r="J309" s="52">
        <f>IFERROR(VLOOKUP(MYRANKS_H[[#This Row],[IDFANGRAPHS]],STEAMER_H[],COLUMN(STEAMER_H[2B]),FALSE),0)</f>
        <v>4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2</v>
      </c>
      <c r="M309" s="52">
        <f>IFERROR(VLOOKUP(MYRANKS_H[[#This Row],[IDFANGRAPHS]],STEAMER_H[],COLUMN(STEAMER_H[R]),FALSE),0)</f>
        <v>10</v>
      </c>
      <c r="N309" s="52">
        <f>IFERROR(VLOOKUP(MYRANKS_H[[#This Row],[IDFANGRAPHS]],STEAMER_H[],COLUMN(STEAMER_H[RBI]),FALSE),0)</f>
        <v>10</v>
      </c>
      <c r="O309" s="52">
        <f>IFERROR(VLOOKUP(MYRANKS_H[[#This Row],[IDFANGRAPHS]],STEAMER_H[],COLUMN(STEAMER_H[BB]),FALSE),0)</f>
        <v>8</v>
      </c>
      <c r="P309" s="52">
        <f>IFERROR(VLOOKUP(MYRANKS_H[[#This Row],[IDFANGRAPHS]],STEAMER_H[],COLUMN(STEAMER_H[HBP]),FALSE),0)</f>
        <v>1</v>
      </c>
      <c r="Q309" s="52">
        <f>IFERROR(VLOOKUP(MYRANKS_H[[#This Row],[IDFANGRAPHS]],STEAMER_H[],COLUMN(STEAMER_H[SO]),FALSE),0)</f>
        <v>26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0.20183486238532111</v>
      </c>
      <c r="T309" s="54">
        <f>IFERROR((MYRANKS_H[[#This Row],[H]]+MYRANKS_H[[#This Row],[BB]]+MYRANKS_H[[#This Row],[HBP]])/(MYRANKS_H[[#This Row],[AB]]+MYRANKS_H[[#This Row],[BB]]+MYRANKS_H[[#This Row],[HBP]]),0)</f>
        <v>0.26271186440677968</v>
      </c>
      <c r="U309" s="54">
        <f>IFERROR((MYRANKS_H[[#This Row],[H]]+MYRANKS_H[[#This Row],[2B]]+2*MYRANKS_H[[#This Row],[3B]]+3*MYRANKS_H[[#This Row],[HR]])/MYRANKS_H[[#This Row],[AB]],0)</f>
        <v>0.29357798165137616</v>
      </c>
      <c r="V3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  <c r="W309" s="69">
        <f>VLOOKUP(MYRANKS_H[[#This Row],[POS]],REPLACEMENT_LEVEL[],2,FALSE)</f>
        <v>284</v>
      </c>
      <c r="X309" s="69">
        <f>MYRANKS_H[[#This Row],[PROJ PTS]]-MYRANKS_H[[#This Row],[REPL LEVEL]]</f>
        <v>-226</v>
      </c>
    </row>
    <row r="310" spans="1:24" ht="15" customHeight="1" x14ac:dyDescent="0.25">
      <c r="A310" s="44" t="s">
        <v>18541</v>
      </c>
      <c r="B310" s="46" t="str">
        <f>VLOOKUP(MYRANKS_H[[#This Row],[PLAYERID]],PLAYERIDMAP[],COLUMN(PLAYERIDMAP[LASTNAME]),FALSE)</f>
        <v>Overbay</v>
      </c>
      <c r="C310" s="51" t="str">
        <f>VLOOKUP(MYRANKS_H[[#This Row],[PLAYERID]],PLAYERIDMAP[],COLUMN(PLAYERIDMAP[FIRSTNAME]),FALSE)</f>
        <v>Lyle</v>
      </c>
      <c r="D310" s="51" t="str">
        <f>VLOOKUP(MYRANKS_H[[#This Row],[PLAYERID]],PLAYERIDMAP[],COLUMN(PLAYERIDMAP[TEAM]),FALSE)</f>
        <v>N/A</v>
      </c>
      <c r="E310" s="51" t="str">
        <f>VLOOKUP(MYRANKS_H[[#This Row],[PLAYERID]],PLAYERIDMAP[],COLUMN(PLAYERIDMAP[POS]),FALSE)</f>
        <v>1B</v>
      </c>
      <c r="F310" s="51">
        <f>VLOOKUP(MYRANKS_H[[#This Row],[PLAYERID]],PLAYERIDMAP[],COLUMN(PLAYERIDMAP[IDFANGRAPHS]),FALSE)</f>
        <v>1617</v>
      </c>
      <c r="G310" s="52">
        <f>IFERROR(VLOOKUP(MYRANKS_H[[#This Row],[IDFANGRAPHS]],STEAMER_H[],COLUMN(STEAMER_H[PA]),FALSE),0)</f>
        <v>328</v>
      </c>
      <c r="H310" s="52">
        <f>IFERROR(VLOOKUP(MYRANKS_H[[#This Row],[IDFANGRAPHS]],STEAMER_H[],COLUMN(STEAMER_H[AB]),FALSE),0)</f>
        <v>291</v>
      </c>
      <c r="I310" s="52">
        <f>IFERROR(VLOOKUP(MYRANKS_H[[#This Row],[IDFANGRAPHS]],STEAMER_H[],COLUMN(STEAMER_H[H]),FALSE),0)</f>
        <v>66</v>
      </c>
      <c r="J310" s="52">
        <f>IFERROR(VLOOKUP(MYRANKS_H[[#This Row],[IDFANGRAPHS]],STEAMER_H[],COLUMN(STEAMER_H[2B]),FALSE),0)</f>
        <v>15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6</v>
      </c>
      <c r="M310" s="52">
        <f>IFERROR(VLOOKUP(MYRANKS_H[[#This Row],[IDFANGRAPHS]],STEAMER_H[],COLUMN(STEAMER_H[R]),FALSE),0)</f>
        <v>31</v>
      </c>
      <c r="N310" s="52">
        <f>IFERROR(VLOOKUP(MYRANKS_H[[#This Row],[IDFANGRAPHS]],STEAMER_H[],COLUMN(STEAMER_H[RBI]),FALSE),0)</f>
        <v>31</v>
      </c>
      <c r="O310" s="52">
        <f>IFERROR(VLOOKUP(MYRANKS_H[[#This Row],[IDFANGRAPHS]],STEAMER_H[],COLUMN(STEAMER_H[BB]),FALSE),0)</f>
        <v>30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73</v>
      </c>
      <c r="R310" s="52">
        <f>IFERROR(VLOOKUP(MYRANKS_H[[#This Row],[IDFANGRAPHS]],STEAMER_H[],COLUMN(STEAMER_H[SB]),FALSE),0)</f>
        <v>2</v>
      </c>
      <c r="S310" s="54">
        <f>IFERROR(MYRANKS_H[[#This Row],[H]]/MYRANKS_H[[#This Row],[AB]],0)</f>
        <v>0.22680412371134021</v>
      </c>
      <c r="T310" s="54">
        <f>IFERROR((MYRANKS_H[[#This Row],[H]]+MYRANKS_H[[#This Row],[BB]]+MYRANKS_H[[#This Row],[HBP]])/(MYRANKS_H[[#This Row],[AB]]+MYRANKS_H[[#This Row],[BB]]+MYRANKS_H[[#This Row],[HBP]]),0)</f>
        <v>0.30340557275541796</v>
      </c>
      <c r="U310" s="54">
        <f>IFERROR((MYRANKS_H[[#This Row],[H]]+MYRANKS_H[[#This Row],[2B]]+2*MYRANKS_H[[#This Row],[3B]]+3*MYRANKS_H[[#This Row],[HR]])/MYRANKS_H[[#This Row],[AB]],0)</f>
        <v>0.34707903780068727</v>
      </c>
      <c r="V3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  <c r="W310" s="69">
        <f>VLOOKUP(MYRANKS_H[[#This Row],[POS]],REPLACEMENT_LEVEL[],2,FALSE)</f>
        <v>467</v>
      </c>
      <c r="X310" s="69">
        <f>MYRANKS_H[[#This Row],[PROJ PTS]]-MYRANKS_H[[#This Row],[REPL LEVEL]]</f>
        <v>-228</v>
      </c>
    </row>
    <row r="311" spans="1:24" ht="15" customHeight="1" x14ac:dyDescent="0.25">
      <c r="A311" s="44" t="s">
        <v>14946</v>
      </c>
      <c r="B311" s="46" t="str">
        <f>VLOOKUP(MYRANKS_H[[#This Row],[PLAYERID]],PLAYERIDMAP[],COLUMN(PLAYERIDMAP[LASTNAME]),FALSE)</f>
        <v>Beckham</v>
      </c>
      <c r="C311" s="51" t="str">
        <f>VLOOKUP(MYRANKS_H[[#This Row],[PLAYERID]],PLAYERIDMAP[],COLUMN(PLAYERIDMAP[FIRSTNAME]),FALSE)</f>
        <v>Gordon</v>
      </c>
      <c r="D311" s="51" t="str">
        <f>VLOOKUP(MYRANKS_H[[#This Row],[PLAYERID]],PLAYERIDMAP[],COLUMN(PLAYERIDMAP[TEAM]),FALSE)</f>
        <v>LAA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9015</v>
      </c>
      <c r="G311" s="52">
        <f>IFERROR(VLOOKUP(MYRANKS_H[[#This Row],[IDFANGRAPHS]],STEAMER_H[],COLUMN(STEAMER_H[PA]),FALSE),0)</f>
        <v>339</v>
      </c>
      <c r="H311" s="52">
        <f>IFERROR(VLOOKUP(MYRANKS_H[[#This Row],[IDFANGRAPHS]],STEAMER_H[],COLUMN(STEAMER_H[AB]),FALSE),0)</f>
        <v>311</v>
      </c>
      <c r="I311" s="52">
        <f>IFERROR(VLOOKUP(MYRANKS_H[[#This Row],[IDFANGRAPHS]],STEAMER_H[],COLUMN(STEAMER_H[H]),FALSE),0)</f>
        <v>76</v>
      </c>
      <c r="J311" s="52">
        <f>IFERROR(VLOOKUP(MYRANKS_H[[#This Row],[IDFANGRAPHS]],STEAMER_H[],COLUMN(STEAMER_H[2B]),FALSE),0)</f>
        <v>17</v>
      </c>
      <c r="K311" s="52">
        <f>IFERROR(VLOOKUP(MYRANKS_H[[#This Row],[IDFANGRAPHS]],STEAMER_H[],COLUMN(STEAMER_H[3B]),FALSE),0)</f>
        <v>0</v>
      </c>
      <c r="L311" s="52">
        <f>IFERROR(VLOOKUP(MYRANKS_H[[#This Row],[IDFANGRAPHS]],STEAMER_H[],COLUMN(STEAMER_H[HR]),FALSE),0)</f>
        <v>6</v>
      </c>
      <c r="M311" s="52">
        <f>IFERROR(VLOOKUP(MYRANKS_H[[#This Row],[IDFANGRAPHS]],STEAMER_H[],COLUMN(STEAMER_H[R]),FALSE),0)</f>
        <v>34</v>
      </c>
      <c r="N311" s="52">
        <f>IFERROR(VLOOKUP(MYRANKS_H[[#This Row],[IDFANGRAPHS]],STEAMER_H[],COLUMN(STEAMER_H[RBI]),FALSE),0)</f>
        <v>31</v>
      </c>
      <c r="O311" s="52">
        <f>IFERROR(VLOOKUP(MYRANKS_H[[#This Row],[IDFANGRAPHS]],STEAMER_H[],COLUMN(STEAMER_H[BB]),FALSE),0)</f>
        <v>20</v>
      </c>
      <c r="P311" s="52">
        <f>IFERROR(VLOOKUP(MYRANKS_H[[#This Row],[IDFANGRAPHS]],STEAMER_H[],COLUMN(STEAMER_H[HBP]),FALSE),0)</f>
        <v>4</v>
      </c>
      <c r="Q311" s="52">
        <f>IFERROR(VLOOKUP(MYRANKS_H[[#This Row],[IDFANGRAPHS]],STEAMER_H[],COLUMN(STEAMER_H[SO]),FALSE),0)</f>
        <v>52</v>
      </c>
      <c r="R311" s="52">
        <f>IFERROR(VLOOKUP(MYRANKS_H[[#This Row],[IDFANGRAPHS]],STEAMER_H[],COLUMN(STEAMER_H[SB]),FALSE),0)</f>
        <v>3</v>
      </c>
      <c r="S311" s="54">
        <f>IFERROR(MYRANKS_H[[#This Row],[H]]/MYRANKS_H[[#This Row],[AB]],0)</f>
        <v>0.24437299035369775</v>
      </c>
      <c r="T311" s="54">
        <f>IFERROR((MYRANKS_H[[#This Row],[H]]+MYRANKS_H[[#This Row],[BB]]+MYRANKS_H[[#This Row],[HBP]])/(MYRANKS_H[[#This Row],[AB]]+MYRANKS_H[[#This Row],[BB]]+MYRANKS_H[[#This Row],[HBP]]),0)</f>
        <v>0.29850746268656714</v>
      </c>
      <c r="U311" s="54">
        <f>IFERROR((MYRANKS_H[[#This Row],[H]]+MYRANKS_H[[#This Row],[2B]]+2*MYRANKS_H[[#This Row],[3B]]+3*MYRANKS_H[[#This Row],[HR]])/MYRANKS_H[[#This Row],[AB]],0)</f>
        <v>0.35691318327974275</v>
      </c>
      <c r="V3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11" s="69">
        <f>VLOOKUP(MYRANKS_H[[#This Row],[POS]],REPLACEMENT_LEVEL[],2,FALSE)</f>
        <v>473</v>
      </c>
      <c r="X311" s="69">
        <f>MYRANKS_H[[#This Row],[PROJ PTS]]-MYRANKS_H[[#This Row],[REPL LEVEL]]</f>
        <v>-230</v>
      </c>
    </row>
    <row r="312" spans="1:24" ht="15" customHeight="1" x14ac:dyDescent="0.25">
      <c r="A312" s="44" t="s">
        <v>17630</v>
      </c>
      <c r="B312" s="46" t="str">
        <f>VLOOKUP(MYRANKS_H[[#This Row],[PLAYERID]],PLAYERIDMAP[],COLUMN(PLAYERIDMAP[LASTNAME]),FALSE)</f>
        <v>Leon</v>
      </c>
      <c r="C312" s="51" t="str">
        <f>VLOOKUP(MYRANKS_H[[#This Row],[PLAYERID]],PLAYERIDMAP[],COLUMN(PLAYERIDMAP[FIRSTNAME]),FALSE)</f>
        <v>Sandy</v>
      </c>
      <c r="D312" s="51" t="str">
        <f>VLOOKUP(MYRANKS_H[[#This Row],[PLAYERID]],PLAYERIDMAP[],COLUMN(PLAYERIDMAP[TEAM]),FALSE)</f>
        <v>WAS</v>
      </c>
      <c r="E312" s="51" t="str">
        <f>VLOOKUP(MYRANKS_H[[#This Row],[PLAYERID]],PLAYERIDMAP[],COLUMN(PLAYERIDMAP[POS]),FALSE)</f>
        <v>C</v>
      </c>
      <c r="F312" s="51">
        <f>VLOOKUP(MYRANKS_H[[#This Row],[PLAYERID]],PLAYERIDMAP[],COLUMN(PLAYERIDMAP[IDFANGRAPHS]),FALSE)</f>
        <v>5273</v>
      </c>
      <c r="G312" s="52">
        <f>IFERROR(VLOOKUP(MYRANKS_H[[#This Row],[IDFANGRAPHS]],STEAMER_H[],COLUMN(STEAMER_H[PA]),FALSE),0)</f>
        <v>91</v>
      </c>
      <c r="H312" s="52">
        <f>IFERROR(VLOOKUP(MYRANKS_H[[#This Row],[IDFANGRAPHS]],STEAMER_H[],COLUMN(STEAMER_H[AB]),FALSE),0)</f>
        <v>81</v>
      </c>
      <c r="I312" s="52">
        <f>IFERROR(VLOOKUP(MYRANKS_H[[#This Row],[IDFANGRAPHS]],STEAMER_H[],COLUMN(STEAMER_H[H]),FALSE),0)</f>
        <v>18</v>
      </c>
      <c r="J312" s="52">
        <f>IFERROR(VLOOKUP(MYRANKS_H[[#This Row],[IDFANGRAPHS]],STEAMER_H[],COLUMN(STEAMER_H[2B]),FALSE),0)</f>
        <v>4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8</v>
      </c>
      <c r="N312" s="52">
        <f>IFERROR(VLOOKUP(MYRANKS_H[[#This Row],[IDFANGRAPHS]],STEAMER_H[],COLUMN(STEAMER_H[RBI]),FALSE),0)</f>
        <v>8</v>
      </c>
      <c r="O312" s="52">
        <f>IFERROR(VLOOKUP(MYRANKS_H[[#This Row],[IDFANGRAPHS]],STEAMER_H[],COLUMN(STEAMER_H[BB]),FALSE),0)</f>
        <v>8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18</v>
      </c>
      <c r="R312" s="52">
        <f>IFERROR(VLOOKUP(MYRANKS_H[[#This Row],[IDFANGRAPHS]],STEAMER_H[],COLUMN(STEAMER_H[SB]),FALSE),0)</f>
        <v>0</v>
      </c>
      <c r="S312" s="54">
        <f>IFERROR(MYRANKS_H[[#This Row],[H]]/MYRANKS_H[[#This Row],[AB]],0)</f>
        <v>0.22222222222222221</v>
      </c>
      <c r="T312" s="54">
        <f>IFERROR((MYRANKS_H[[#This Row],[H]]+MYRANKS_H[[#This Row],[BB]]+MYRANKS_H[[#This Row],[HBP]])/(MYRANKS_H[[#This Row],[AB]]+MYRANKS_H[[#This Row],[BB]]+MYRANKS_H[[#This Row],[HBP]]),0)</f>
        <v>0.3</v>
      </c>
      <c r="U312" s="54">
        <f>IFERROR((MYRANKS_H[[#This Row],[H]]+MYRANKS_H[[#This Row],[2B]]+2*MYRANKS_H[[#This Row],[3B]]+3*MYRANKS_H[[#This Row],[HR]])/MYRANKS_H[[#This Row],[AB]],0)</f>
        <v>0.30864197530864196</v>
      </c>
      <c r="V3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  <c r="W312" s="69">
        <f>VLOOKUP(MYRANKS_H[[#This Row],[POS]],REPLACEMENT_LEVEL[],2,FALSE)</f>
        <v>284</v>
      </c>
      <c r="X312" s="69">
        <f>MYRANKS_H[[#This Row],[PROJ PTS]]-MYRANKS_H[[#This Row],[REPL LEVEL]]</f>
        <v>-230</v>
      </c>
    </row>
    <row r="313" spans="1:24" ht="15" customHeight="1" x14ac:dyDescent="0.25">
      <c r="A313" s="44" t="s">
        <v>16683</v>
      </c>
      <c r="B313" s="46" t="str">
        <f>VLOOKUP(MYRANKS_H[[#This Row],[PLAYERID]],PLAYERIDMAP[],COLUMN(PLAYERIDMAP[LASTNAME]),FALSE)</f>
        <v>Gregorius</v>
      </c>
      <c r="C313" s="51" t="str">
        <f>VLOOKUP(MYRANKS_H[[#This Row],[PLAYERID]],PLAYERIDMAP[],COLUMN(PLAYERIDMAP[FIRSTNAME]),FALSE)</f>
        <v>Didi</v>
      </c>
      <c r="D313" s="51" t="str">
        <f>VLOOKUP(MYRANKS_H[[#This Row],[PLAYERID]],PLAYERIDMAP[],COLUMN(PLAYERIDMAP[TEAM]),FALSE)</f>
        <v>NYY</v>
      </c>
      <c r="E313" s="51" t="str">
        <f>VLOOKUP(MYRANKS_H[[#This Row],[PLAYERID]],PLAYERIDMAP[],COLUMN(PLAYERIDMAP[POS]),FALSE)</f>
        <v>SS</v>
      </c>
      <c r="F313" s="51">
        <f>VLOOKUP(MYRANKS_H[[#This Row],[PLAYERID]],PLAYERIDMAP[],COLUMN(PLAYERIDMAP[IDFANGRAPHS]),FALSE)</f>
        <v>6012</v>
      </c>
      <c r="G313" s="52">
        <f>IFERROR(VLOOKUP(MYRANKS_H[[#This Row],[IDFANGRAPHS]],STEAMER_H[],COLUMN(STEAMER_H[PA]),FALSE),0)</f>
        <v>327</v>
      </c>
      <c r="H313" s="52">
        <f>IFERROR(VLOOKUP(MYRANKS_H[[#This Row],[IDFANGRAPHS]],STEAMER_H[],COLUMN(STEAMER_H[AB]),FALSE),0)</f>
        <v>295</v>
      </c>
      <c r="I313" s="52">
        <f>IFERROR(VLOOKUP(MYRANKS_H[[#This Row],[IDFANGRAPHS]],STEAMER_H[],COLUMN(STEAMER_H[H]),FALSE),0)</f>
        <v>73</v>
      </c>
      <c r="J313" s="52">
        <f>IFERROR(VLOOKUP(MYRANKS_H[[#This Row],[IDFANGRAPHS]],STEAMER_H[],COLUMN(STEAMER_H[2B]),FALSE),0)</f>
        <v>12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34</v>
      </c>
      <c r="N313" s="52">
        <f>IFERROR(VLOOKUP(MYRANKS_H[[#This Row],[IDFANGRAPHS]],STEAMER_H[],COLUMN(STEAMER_H[RBI]),FALSE),0)</f>
        <v>32</v>
      </c>
      <c r="O313" s="52">
        <f>IFERROR(VLOOKUP(MYRANKS_H[[#This Row],[IDFANGRAPHS]],STEAMER_H[],COLUMN(STEAMER_H[BB]),FALSE),0)</f>
        <v>24</v>
      </c>
      <c r="P313" s="52">
        <f>IFERROR(VLOOKUP(MYRANKS_H[[#This Row],[IDFANGRAPHS]],STEAMER_H[],COLUMN(STEAMER_H[HBP]),FALSE),0)</f>
        <v>4</v>
      </c>
      <c r="Q313" s="52">
        <f>IFERROR(VLOOKUP(MYRANKS_H[[#This Row],[IDFANGRAPHS]],STEAMER_H[],COLUMN(STEAMER_H[SO]),FALSE),0)</f>
        <v>46</v>
      </c>
      <c r="R313" s="52">
        <f>IFERROR(VLOOKUP(MYRANKS_H[[#This Row],[IDFANGRAPHS]],STEAMER_H[],COLUMN(STEAMER_H[SB]),FALSE),0)</f>
        <v>2</v>
      </c>
      <c r="S313" s="54">
        <f>IFERROR(MYRANKS_H[[#This Row],[H]]/MYRANKS_H[[#This Row],[AB]],0)</f>
        <v>0.24745762711864408</v>
      </c>
      <c r="T313" s="54">
        <f>IFERROR((MYRANKS_H[[#This Row],[H]]+MYRANKS_H[[#This Row],[BB]]+MYRANKS_H[[#This Row],[HBP]])/(MYRANKS_H[[#This Row],[AB]]+MYRANKS_H[[#This Row],[BB]]+MYRANKS_H[[#This Row],[HBP]]),0)</f>
        <v>0.31269349845201239</v>
      </c>
      <c r="U313" s="54">
        <f>IFERROR((MYRANKS_H[[#This Row],[H]]+MYRANKS_H[[#This Row],[2B]]+2*MYRANKS_H[[#This Row],[3B]]+3*MYRANKS_H[[#This Row],[HR]])/MYRANKS_H[[#This Row],[AB]],0)</f>
        <v>0.36271186440677966</v>
      </c>
      <c r="V3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  <c r="W313" s="69">
        <f>VLOOKUP(MYRANKS_H[[#This Row],[POS]],REPLACEMENT_LEVEL[],2,FALSE)</f>
        <v>480</v>
      </c>
      <c r="X313" s="69">
        <f>MYRANKS_H[[#This Row],[PROJ PTS]]-MYRANKS_H[[#This Row],[REPL LEVEL]]</f>
        <v>-232</v>
      </c>
    </row>
    <row r="314" spans="1:24" ht="15" customHeight="1" x14ac:dyDescent="0.25">
      <c r="A314" s="44" t="s">
        <v>19030</v>
      </c>
      <c r="B314" s="46" t="str">
        <f>VLOOKUP(MYRANKS_H[[#This Row],[PLAYERID]],PLAYERIDMAP[],COLUMN(PLAYERIDMAP[LASTNAME]),FALSE)</f>
        <v>Recker</v>
      </c>
      <c r="C314" s="51" t="str">
        <f>VLOOKUP(MYRANKS_H[[#This Row],[PLAYERID]],PLAYERIDMAP[],COLUMN(PLAYERIDMAP[FIRSTNAME]),FALSE)</f>
        <v>Anthony</v>
      </c>
      <c r="D314" s="51" t="str">
        <f>VLOOKUP(MYRANKS_H[[#This Row],[PLAYERID]],PLAYERIDMAP[],COLUMN(PLAYERIDMAP[TEAM]),FALSE)</f>
        <v>NYM</v>
      </c>
      <c r="E314" s="51" t="str">
        <f>VLOOKUP(MYRANKS_H[[#This Row],[PLAYERID]],PLAYERIDMAP[],COLUMN(PLAYERIDMAP[POS]),FALSE)</f>
        <v>C</v>
      </c>
      <c r="F314" s="51">
        <f>VLOOKUP(MYRANKS_H[[#This Row],[PLAYERID]],PLAYERIDMAP[],COLUMN(PLAYERIDMAP[IDFANGRAPHS]),FALSE)</f>
        <v>4063</v>
      </c>
      <c r="G314" s="52">
        <f>IFERROR(VLOOKUP(MYRANKS_H[[#This Row],[IDFANGRAPHS]],STEAMER_H[],COLUMN(STEAMER_H[PA]),FALSE),0)</f>
        <v>74</v>
      </c>
      <c r="H314" s="52">
        <f>IFERROR(VLOOKUP(MYRANKS_H[[#This Row],[IDFANGRAPHS]],STEAMER_H[],COLUMN(STEAMER_H[AB]),FALSE),0)</f>
        <v>67</v>
      </c>
      <c r="I314" s="52">
        <f>IFERROR(VLOOKUP(MYRANKS_H[[#This Row],[IDFANGRAPHS]],STEAMER_H[],COLUMN(STEAMER_H[H]),FALSE),0)</f>
        <v>14</v>
      </c>
      <c r="J314" s="52">
        <f>IFERROR(VLOOKUP(MYRANKS_H[[#This Row],[IDFANGRAPHS]],STEAMER_H[],COLUMN(STEAMER_H[2B]),FALSE),0)</f>
        <v>3</v>
      </c>
      <c r="K314" s="52">
        <f>IFERROR(VLOOKUP(MYRANKS_H[[#This Row],[IDFANGRAPHS]],STEAMER_H[],COLUMN(STEAMER_H[3B]),FALSE),0)</f>
        <v>0</v>
      </c>
      <c r="L314" s="52">
        <f>IFERROR(VLOOKUP(MYRANKS_H[[#This Row],[IDFANGRAPHS]],STEAMER_H[],COLUMN(STEAMER_H[HR]),FALSE),0)</f>
        <v>2</v>
      </c>
      <c r="M314" s="52">
        <f>IFERROR(VLOOKUP(MYRANKS_H[[#This Row],[IDFANGRAPHS]],STEAMER_H[],COLUMN(STEAMER_H[R]),FALSE),0)</f>
        <v>7</v>
      </c>
      <c r="N314" s="52">
        <f>IFERROR(VLOOKUP(MYRANKS_H[[#This Row],[IDFANGRAPHS]],STEAMER_H[],COLUMN(STEAMER_H[RBI]),FALSE),0)</f>
        <v>7</v>
      </c>
      <c r="O314" s="52">
        <f>IFERROR(VLOOKUP(MYRANKS_H[[#This Row],[IDFANGRAPHS]],STEAMER_H[],COLUMN(STEAMER_H[BB]),FALSE),0)</f>
        <v>6</v>
      </c>
      <c r="P314" s="52">
        <f>IFERROR(VLOOKUP(MYRANKS_H[[#This Row],[IDFANGRAPHS]],STEAMER_H[],COLUMN(STEAMER_H[HBP]),FALSE),0)</f>
        <v>1</v>
      </c>
      <c r="Q314" s="52">
        <f>IFERROR(VLOOKUP(MYRANKS_H[[#This Row],[IDFANGRAPHS]],STEAMER_H[],COLUMN(STEAMER_H[SO]),FALSE),0)</f>
        <v>22</v>
      </c>
      <c r="R314" s="52">
        <f>IFERROR(VLOOKUP(MYRANKS_H[[#This Row],[IDFANGRAPHS]],STEAMER_H[],COLUMN(STEAMER_H[SB]),FALSE),0)</f>
        <v>1</v>
      </c>
      <c r="S314" s="54">
        <f>IFERROR(MYRANKS_H[[#This Row],[H]]/MYRANKS_H[[#This Row],[AB]],0)</f>
        <v>0.20895522388059701</v>
      </c>
      <c r="T314" s="54">
        <f>IFERROR((MYRANKS_H[[#This Row],[H]]+MYRANKS_H[[#This Row],[BB]]+MYRANKS_H[[#This Row],[HBP]])/(MYRANKS_H[[#This Row],[AB]]+MYRANKS_H[[#This Row],[BB]]+MYRANKS_H[[#This Row],[HBP]]),0)</f>
        <v>0.28378378378378377</v>
      </c>
      <c r="U314" s="54">
        <f>IFERROR((MYRANKS_H[[#This Row],[H]]+MYRANKS_H[[#This Row],[2B]]+2*MYRANKS_H[[#This Row],[3B]]+3*MYRANKS_H[[#This Row],[HR]])/MYRANKS_H[[#This Row],[AB]],0)</f>
        <v>0.34328358208955223</v>
      </c>
      <c r="V3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  <c r="W314" s="69">
        <f>VLOOKUP(MYRANKS_H[[#This Row],[POS]],REPLACEMENT_LEVEL[],2,FALSE)</f>
        <v>284</v>
      </c>
      <c r="X314" s="69">
        <f>MYRANKS_H[[#This Row],[PROJ PTS]]-MYRANKS_H[[#This Row],[REPL LEVEL]]</f>
        <v>-233</v>
      </c>
    </row>
    <row r="315" spans="1:24" ht="15" customHeight="1" x14ac:dyDescent="0.25">
      <c r="A315" s="44" t="s">
        <v>15614</v>
      </c>
      <c r="B315" s="46" t="str">
        <f>VLOOKUP(MYRANKS_H[[#This Row],[PLAYERID]],PLAYERIDMAP[],COLUMN(PLAYERIDMAP[LASTNAME]),FALSE)</f>
        <v>Clevenger</v>
      </c>
      <c r="C315" s="51" t="str">
        <f>VLOOKUP(MYRANKS_H[[#This Row],[PLAYERID]],PLAYERIDMAP[],COLUMN(PLAYERIDMAP[FIRSTNAME]),FALSE)</f>
        <v>Steve</v>
      </c>
      <c r="D315" s="51" t="str">
        <f>VLOOKUP(MYRANKS_H[[#This Row],[PLAYERID]],PLAYERIDMAP[],COLUMN(PLAYERIDMAP[TEAM]),FALSE)</f>
        <v>BAL</v>
      </c>
      <c r="E315" s="51" t="str">
        <f>VLOOKUP(MYRANKS_H[[#This Row],[PLAYERID]],PLAYERIDMAP[],COLUMN(PLAYERIDMAP[POS]),FALSE)</f>
        <v>C</v>
      </c>
      <c r="F315" s="51">
        <f>VLOOKUP(MYRANKS_H[[#This Row],[PLAYERID]],PLAYERIDMAP[],COLUMN(PLAYERIDMAP[IDFANGRAPHS]),FALSE)</f>
        <v>9542</v>
      </c>
      <c r="G315" s="52">
        <f>IFERROR(VLOOKUP(MYRANKS_H[[#This Row],[IDFANGRAPHS]],STEAMER_H[],COLUMN(STEAMER_H[PA]),FALSE),0)</f>
        <v>64</v>
      </c>
      <c r="H315" s="52">
        <f>IFERROR(VLOOKUP(MYRANKS_H[[#This Row],[IDFANGRAPHS]],STEAMER_H[],COLUMN(STEAMER_H[AB]),FALSE),0)</f>
        <v>58</v>
      </c>
      <c r="I315" s="52">
        <f>IFERROR(VLOOKUP(MYRANKS_H[[#This Row],[IDFANGRAPHS]],STEAMER_H[],COLUMN(STEAMER_H[H]),FALSE),0)</f>
        <v>15</v>
      </c>
      <c r="J315" s="52">
        <f>IFERROR(VLOOKUP(MYRANKS_H[[#This Row],[IDFANGRAPHS]],STEAMER_H[],COLUMN(STEAMER_H[2B]),FALSE),0)</f>
        <v>3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1</v>
      </c>
      <c r="M315" s="52">
        <f>IFERROR(VLOOKUP(MYRANKS_H[[#This Row],[IDFANGRAPHS]],STEAMER_H[],COLUMN(STEAMER_H[R]),FALSE),0)</f>
        <v>6</v>
      </c>
      <c r="N315" s="52">
        <f>IFERROR(VLOOKUP(MYRANKS_H[[#This Row],[IDFANGRAPHS]],STEAMER_H[],COLUMN(STEAMER_H[RBI]),FALSE),0)</f>
        <v>6</v>
      </c>
      <c r="O315" s="52">
        <f>IFERROR(VLOOKUP(MYRANKS_H[[#This Row],[IDFANGRAPHS]],STEAMER_H[],COLUMN(STEAMER_H[BB]),FALSE),0)</f>
        <v>5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10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0.25862068965517243</v>
      </c>
      <c r="T315" s="54">
        <f>IFERROR((MYRANKS_H[[#This Row],[H]]+MYRANKS_H[[#This Row],[BB]]+MYRANKS_H[[#This Row],[HBP]])/(MYRANKS_H[[#This Row],[AB]]+MYRANKS_H[[#This Row],[BB]]+MYRANKS_H[[#This Row],[HBP]]),0)</f>
        <v>0.31746031746031744</v>
      </c>
      <c r="U315" s="54">
        <f>IFERROR((MYRANKS_H[[#This Row],[H]]+MYRANKS_H[[#This Row],[2B]]+2*MYRANKS_H[[#This Row],[3B]]+3*MYRANKS_H[[#This Row],[HR]])/MYRANKS_H[[#This Row],[AB]],0)</f>
        <v>0.36206896551724138</v>
      </c>
      <c r="V3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  <c r="W315" s="69">
        <f>VLOOKUP(MYRANKS_H[[#This Row],[POS]],REPLACEMENT_LEVEL[],2,FALSE)</f>
        <v>284</v>
      </c>
      <c r="X315" s="69">
        <f>MYRANKS_H[[#This Row],[PROJ PTS]]-MYRANKS_H[[#This Row],[REPL LEVEL]]</f>
        <v>-234</v>
      </c>
    </row>
    <row r="316" spans="1:24" ht="15" customHeight="1" x14ac:dyDescent="0.25">
      <c r="A316" s="44" t="s">
        <v>14751</v>
      </c>
      <c r="B316" s="46" t="str">
        <f>VLOOKUP(MYRANKS_H[[#This Row],[PLAYERID]],PLAYERIDMAP[],COLUMN(PLAYERIDMAP[LASTNAME]),FALSE)</f>
        <v>Arias</v>
      </c>
      <c r="C316" s="51" t="str">
        <f>VLOOKUP(MYRANKS_H[[#This Row],[PLAYERID]],PLAYERIDMAP[],COLUMN(PLAYERIDMAP[FIRSTNAME]),FALSE)</f>
        <v>Joaquin</v>
      </c>
      <c r="D316" s="51" t="str">
        <f>VLOOKUP(MYRANKS_H[[#This Row],[PLAYERID]],PLAYERIDMAP[],COLUMN(PLAYERIDMAP[TEAM]),FALSE)</f>
        <v>SF</v>
      </c>
      <c r="E316" s="51" t="str">
        <f>VLOOKUP(MYRANKS_H[[#This Row],[PLAYERID]],PLAYERIDMAP[],COLUMN(PLAYERIDMAP[POS]),FALSE)</f>
        <v>3B</v>
      </c>
      <c r="F316" s="51">
        <f>VLOOKUP(MYRANKS_H[[#This Row],[PLAYERID]],PLAYERIDMAP[],COLUMN(PLAYERIDMAP[IDFANGRAPHS]),FALSE)</f>
        <v>3817</v>
      </c>
      <c r="G316" s="52">
        <f>IFERROR(VLOOKUP(MYRANKS_H[[#This Row],[IDFANGRAPHS]],STEAMER_H[],COLUMN(STEAMER_H[PA]),FALSE),0)</f>
        <v>430</v>
      </c>
      <c r="H316" s="52">
        <f>IFERROR(VLOOKUP(MYRANKS_H[[#This Row],[IDFANGRAPHS]],STEAMER_H[],COLUMN(STEAMER_H[AB]),FALSE),0)</f>
        <v>404</v>
      </c>
      <c r="I316" s="52">
        <f>IFERROR(VLOOKUP(MYRANKS_H[[#This Row],[IDFANGRAPHS]],STEAMER_H[],COLUMN(STEAMER_H[H]),FALSE),0)</f>
        <v>102</v>
      </c>
      <c r="J316" s="52">
        <f>IFERROR(VLOOKUP(MYRANKS_H[[#This Row],[IDFANGRAPHS]],STEAMER_H[],COLUMN(STEAMER_H[2B]),FALSE),0)</f>
        <v>20</v>
      </c>
      <c r="K316" s="52">
        <f>IFERROR(VLOOKUP(MYRANKS_H[[#This Row],[IDFANGRAPHS]],STEAMER_H[],COLUMN(STEAMER_H[3B]),FALSE),0)</f>
        <v>2</v>
      </c>
      <c r="L316" s="52">
        <f>IFERROR(VLOOKUP(MYRANKS_H[[#This Row],[IDFANGRAPHS]],STEAMER_H[],COLUMN(STEAMER_H[HR]),FALSE),0)</f>
        <v>3</v>
      </c>
      <c r="M316" s="52">
        <f>IFERROR(VLOOKUP(MYRANKS_H[[#This Row],[IDFANGRAPHS]],STEAMER_H[],COLUMN(STEAMER_H[R]),FALSE),0)</f>
        <v>35</v>
      </c>
      <c r="N316" s="52">
        <f>IFERROR(VLOOKUP(MYRANKS_H[[#This Row],[IDFANGRAPHS]],STEAMER_H[],COLUMN(STEAMER_H[RBI]),FALSE),0)</f>
        <v>37</v>
      </c>
      <c r="O316" s="52">
        <f>IFERROR(VLOOKUP(MYRANKS_H[[#This Row],[IDFANGRAPHS]],STEAMER_H[],COLUMN(STEAMER_H[BB]),FALSE),0)</f>
        <v>17</v>
      </c>
      <c r="P316" s="52">
        <f>IFERROR(VLOOKUP(MYRANKS_H[[#This Row],[IDFANGRAPHS]],STEAMER_H[],COLUMN(STEAMER_H[HBP]),FALSE),0)</f>
        <v>3</v>
      </c>
      <c r="Q316" s="52">
        <f>IFERROR(VLOOKUP(MYRANKS_H[[#This Row],[IDFANGRAPHS]],STEAMER_H[],COLUMN(STEAMER_H[SO]),FALSE),0)</f>
        <v>57</v>
      </c>
      <c r="R316" s="52">
        <f>IFERROR(VLOOKUP(MYRANKS_H[[#This Row],[IDFANGRAPHS]],STEAMER_H[],COLUMN(STEAMER_H[SB]),FALSE),0)</f>
        <v>4</v>
      </c>
      <c r="S316" s="54">
        <f>IFERROR(MYRANKS_H[[#This Row],[H]]/MYRANKS_H[[#This Row],[AB]],0)</f>
        <v>0.25247524752475248</v>
      </c>
      <c r="T316" s="54">
        <f>IFERROR((MYRANKS_H[[#This Row],[H]]+MYRANKS_H[[#This Row],[BB]]+MYRANKS_H[[#This Row],[HBP]])/(MYRANKS_H[[#This Row],[AB]]+MYRANKS_H[[#This Row],[BB]]+MYRANKS_H[[#This Row],[HBP]]),0)</f>
        <v>0.28773584905660377</v>
      </c>
      <c r="U316" s="54">
        <f>IFERROR((MYRANKS_H[[#This Row],[H]]+MYRANKS_H[[#This Row],[2B]]+2*MYRANKS_H[[#This Row],[3B]]+3*MYRANKS_H[[#This Row],[HR]])/MYRANKS_H[[#This Row],[AB]],0)</f>
        <v>0.33415841584158418</v>
      </c>
      <c r="V3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  <c r="W316" s="69">
        <f>VLOOKUP(MYRANKS_H[[#This Row],[POS]],REPLACEMENT_LEVEL[],2,FALSE)</f>
        <v>501</v>
      </c>
      <c r="X316" s="69">
        <f>MYRANKS_H[[#This Row],[PROJ PTS]]-MYRANKS_H[[#This Row],[REPL LEVEL]]</f>
        <v>-235</v>
      </c>
    </row>
    <row r="317" spans="1:24" ht="15" customHeight="1" x14ac:dyDescent="0.25">
      <c r="A317" s="44" t="s">
        <v>18411</v>
      </c>
      <c r="B317" s="46" t="str">
        <f>VLOOKUP(MYRANKS_H[[#This Row],[PLAYERID]],PLAYERIDMAP[],COLUMN(PLAYERIDMAP[LASTNAME]),FALSE)</f>
        <v>Nieves</v>
      </c>
      <c r="C317" s="51" t="str">
        <f>VLOOKUP(MYRANKS_H[[#This Row],[PLAYERID]],PLAYERIDMAP[],COLUMN(PLAYERIDMAP[FIRSTNAME]),FALSE)</f>
        <v>Wil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C</v>
      </c>
      <c r="F317" s="51">
        <f>VLOOKUP(MYRANKS_H[[#This Row],[PLAYERID]],PLAYERIDMAP[],COLUMN(PLAYERIDMAP[IDFANGRAPHS]),FALSE)</f>
        <v>1556</v>
      </c>
      <c r="G317" s="52">
        <f>IFERROR(VLOOKUP(MYRANKS_H[[#This Row],[IDFANGRAPHS]],STEAMER_H[],COLUMN(STEAMER_H[PA]),FALSE),0)</f>
        <v>91</v>
      </c>
      <c r="H317" s="52">
        <f>IFERROR(VLOOKUP(MYRANKS_H[[#This Row],[IDFANGRAPHS]],STEAMER_H[],COLUMN(STEAMER_H[AB]),FALSE),0)</f>
        <v>86</v>
      </c>
      <c r="I317" s="52">
        <f>IFERROR(VLOOKUP(MYRANKS_H[[#This Row],[IDFANGRAPHS]],STEAMER_H[],COLUMN(STEAMER_H[H]),FALSE),0)</f>
        <v>20</v>
      </c>
      <c r="J317" s="52">
        <f>IFERROR(VLOOKUP(MYRANKS_H[[#This Row],[IDFANGRAPHS]],STEAMER_H[],COLUMN(STEAMER_H[2B]),FALSE),0)</f>
        <v>4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1</v>
      </c>
      <c r="M317" s="52">
        <f>IFERROR(VLOOKUP(MYRANKS_H[[#This Row],[IDFANGRAPHS]],STEAMER_H[],COLUMN(STEAMER_H[R]),FALSE),0)</f>
        <v>7</v>
      </c>
      <c r="N317" s="52">
        <f>IFERROR(VLOOKUP(MYRANKS_H[[#This Row],[IDFANGRAPHS]],STEAMER_H[],COLUMN(STEAMER_H[RBI]),FALSE),0)</f>
        <v>8</v>
      </c>
      <c r="O317" s="52">
        <f>IFERROR(VLOOKUP(MYRANKS_H[[#This Row],[IDFANGRAPHS]],STEAMER_H[],COLUMN(STEAMER_H[BB]),FALSE),0)</f>
        <v>3</v>
      </c>
      <c r="P317" s="52">
        <f>IFERROR(VLOOKUP(MYRANKS_H[[#This Row],[IDFANGRAPHS]],STEAMER_H[],COLUMN(STEAMER_H[HBP]),FALSE),0)</f>
        <v>1</v>
      </c>
      <c r="Q317" s="52">
        <f>IFERROR(VLOOKUP(MYRANKS_H[[#This Row],[IDFANGRAPHS]],STEAMER_H[],COLUMN(STEAMER_H[SO]),FALSE),0)</f>
        <v>19</v>
      </c>
      <c r="R317" s="52">
        <f>IFERROR(VLOOKUP(MYRANKS_H[[#This Row],[IDFANGRAPHS]],STEAMER_H[],COLUMN(STEAMER_H[SB]),FALSE),0)</f>
        <v>1</v>
      </c>
      <c r="S317" s="54">
        <f>IFERROR(MYRANKS_H[[#This Row],[H]]/MYRANKS_H[[#This Row],[AB]],0)</f>
        <v>0.23255813953488372</v>
      </c>
      <c r="T317" s="54">
        <f>IFERROR((MYRANKS_H[[#This Row],[H]]+MYRANKS_H[[#This Row],[BB]]+MYRANKS_H[[#This Row],[HBP]])/(MYRANKS_H[[#This Row],[AB]]+MYRANKS_H[[#This Row],[BB]]+MYRANKS_H[[#This Row],[HBP]]),0)</f>
        <v>0.26666666666666666</v>
      </c>
      <c r="U317" s="54">
        <f>IFERROR((MYRANKS_H[[#This Row],[H]]+MYRANKS_H[[#This Row],[2B]]+2*MYRANKS_H[[#This Row],[3B]]+3*MYRANKS_H[[#This Row],[HR]])/MYRANKS_H[[#This Row],[AB]],0)</f>
        <v>0.31395348837209303</v>
      </c>
      <c r="V3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317" s="69">
        <f>VLOOKUP(MYRANKS_H[[#This Row],[POS]],REPLACEMENT_LEVEL[],2,FALSE)</f>
        <v>284</v>
      </c>
      <c r="X317" s="69">
        <f>MYRANKS_H[[#This Row],[PROJ PTS]]-MYRANKS_H[[#This Row],[REPL LEVEL]]</f>
        <v>-237</v>
      </c>
    </row>
    <row r="318" spans="1:24" ht="15" customHeight="1" x14ac:dyDescent="0.25">
      <c r="A318" s="44" t="s">
        <v>19390</v>
      </c>
      <c r="B318" s="46" t="str">
        <f>VLOOKUP(MYRANKS_H[[#This Row],[PLAYERID]],PLAYERIDMAP[],COLUMN(PLAYERIDMAP[LASTNAME]),FALSE)</f>
        <v>Sanchez</v>
      </c>
      <c r="C318" s="51" t="str">
        <f>VLOOKUP(MYRANKS_H[[#This Row],[PLAYERID]],PLAYERIDMAP[],COLUMN(PLAYERIDMAP[FIRSTNAME]),FALSE)</f>
        <v>Tony</v>
      </c>
      <c r="D318" s="51" t="str">
        <f>VLOOKUP(MYRANKS_H[[#This Row],[PLAYERID]],PLAYERIDMAP[],COLUMN(PLAYERIDMAP[TEAM]),FALSE)</f>
        <v>PIT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6178</v>
      </c>
      <c r="G318" s="52">
        <f>IFERROR(VLOOKUP(MYRANKS_H[[#This Row],[IDFANGRAPHS]],STEAMER_H[],COLUMN(STEAMER_H[PA]),FALSE),0)</f>
        <v>61</v>
      </c>
      <c r="H318" s="52">
        <f>IFERROR(VLOOKUP(MYRANKS_H[[#This Row],[IDFANGRAPHS]],STEAMER_H[],COLUMN(STEAMER_H[AB]),FALSE),0)</f>
        <v>55</v>
      </c>
      <c r="I318" s="52">
        <f>IFERROR(VLOOKUP(MYRANKS_H[[#This Row],[IDFANGRAPHS]],STEAMER_H[],COLUMN(STEAMER_H[H]),FALSE),0)</f>
        <v>13</v>
      </c>
      <c r="J318" s="52">
        <f>IFERROR(VLOOKUP(MYRANKS_H[[#This Row],[IDFANGRAPHS]],STEAMER_H[],COLUMN(STEAMER_H[2B]),FALSE),0)</f>
        <v>3</v>
      </c>
      <c r="K318" s="52">
        <f>IFERROR(VLOOKUP(MYRANKS_H[[#This Row],[IDFANGRAPHS]],STEAMER_H[],COLUMN(STEAMER_H[3B]),FALSE),0)</f>
        <v>0</v>
      </c>
      <c r="L318" s="52">
        <f>IFERROR(VLOOKUP(MYRANKS_H[[#This Row],[IDFANGRAPHS]],STEAMER_H[],COLUMN(STEAMER_H[HR]),FALSE),0)</f>
        <v>1</v>
      </c>
      <c r="M318" s="52">
        <f>IFERROR(VLOOKUP(MYRANKS_H[[#This Row],[IDFANGRAPHS]],STEAMER_H[],COLUMN(STEAMER_H[R]),FALSE),0)</f>
        <v>6</v>
      </c>
      <c r="N318" s="52">
        <f>IFERROR(VLOOKUP(MYRANKS_H[[#This Row],[IDFANGRAPHS]],STEAMER_H[],COLUMN(STEAMER_H[RBI]),FALSE),0)</f>
        <v>6</v>
      </c>
      <c r="O318" s="52">
        <f>IFERROR(VLOOKUP(MYRANKS_H[[#This Row],[IDFANGRAPHS]],STEAMER_H[],COLUMN(STEAMER_H[BB]),FALSE),0)</f>
        <v>5</v>
      </c>
      <c r="P318" s="52">
        <f>IFERROR(VLOOKUP(MYRANKS_H[[#This Row],[IDFANGRAPHS]],STEAMER_H[],COLUMN(STEAMER_H[HBP]),FALSE),0)</f>
        <v>1</v>
      </c>
      <c r="Q318" s="52">
        <f>IFERROR(VLOOKUP(MYRANKS_H[[#This Row],[IDFANGRAPHS]],STEAMER_H[],COLUMN(STEAMER_H[SO]),FALSE),0)</f>
        <v>14</v>
      </c>
      <c r="R318" s="52">
        <f>IFERROR(VLOOKUP(MYRANKS_H[[#This Row],[IDFANGRAPHS]],STEAMER_H[],COLUMN(STEAMER_H[SB]),FALSE),0)</f>
        <v>0</v>
      </c>
      <c r="S318" s="54">
        <f>IFERROR(MYRANKS_H[[#This Row],[H]]/MYRANKS_H[[#This Row],[AB]],0)</f>
        <v>0.23636363636363636</v>
      </c>
      <c r="T318" s="54">
        <f>IFERROR((MYRANKS_H[[#This Row],[H]]+MYRANKS_H[[#This Row],[BB]]+MYRANKS_H[[#This Row],[HBP]])/(MYRANKS_H[[#This Row],[AB]]+MYRANKS_H[[#This Row],[BB]]+MYRANKS_H[[#This Row],[HBP]]),0)</f>
        <v>0.31147540983606559</v>
      </c>
      <c r="U318" s="54">
        <f>IFERROR((MYRANKS_H[[#This Row],[H]]+MYRANKS_H[[#This Row],[2B]]+2*MYRANKS_H[[#This Row],[3B]]+3*MYRANKS_H[[#This Row],[HR]])/MYRANKS_H[[#This Row],[AB]],0)</f>
        <v>0.34545454545454546</v>
      </c>
      <c r="V3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318" s="69">
        <f>VLOOKUP(MYRANKS_H[[#This Row],[POS]],REPLACEMENT_LEVEL[],2,FALSE)</f>
        <v>284</v>
      </c>
      <c r="X318" s="69">
        <f>MYRANKS_H[[#This Row],[PROJ PTS]]-MYRANKS_H[[#This Row],[REPL LEVEL]]</f>
        <v>-241</v>
      </c>
    </row>
    <row r="319" spans="1:24" ht="15" customHeight="1" x14ac:dyDescent="0.25">
      <c r="A319" s="44" t="s">
        <v>16187</v>
      </c>
      <c r="B319" s="46" t="str">
        <f>VLOOKUP(MYRANKS_H[[#This Row],[PLAYERID]],PLAYERIDMAP[],COLUMN(PLAYERIDMAP[LASTNAME]),FALSE)</f>
        <v>Escobar</v>
      </c>
      <c r="C319" s="51" t="str">
        <f>VLOOKUP(MYRANKS_H[[#This Row],[PLAYERID]],PLAYERIDMAP[],COLUMN(PLAYERIDMAP[FIRSTNAME]),FALSE)</f>
        <v>Eduardo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SS</v>
      </c>
      <c r="F319" s="51">
        <f>VLOOKUP(MYRANKS_H[[#This Row],[PLAYERID]],PLAYERIDMAP[],COLUMN(PLAYERIDMAP[IDFANGRAPHS]),FALSE)</f>
        <v>6153</v>
      </c>
      <c r="G319" s="52">
        <f>IFERROR(VLOOKUP(MYRANKS_H[[#This Row],[IDFANGRAPHS]],STEAMER_H[],COLUMN(STEAMER_H[PA]),FALSE),0)</f>
        <v>322</v>
      </c>
      <c r="H319" s="52">
        <f>IFERROR(VLOOKUP(MYRANKS_H[[#This Row],[IDFANGRAPHS]],STEAMER_H[],COLUMN(STEAMER_H[AB]),FALSE),0)</f>
        <v>297</v>
      </c>
      <c r="I319" s="52">
        <f>IFERROR(VLOOKUP(MYRANKS_H[[#This Row],[IDFANGRAPHS]],STEAMER_H[],COLUMN(STEAMER_H[H]),FALSE),0)</f>
        <v>76</v>
      </c>
      <c r="J319" s="52">
        <f>IFERROR(VLOOKUP(MYRANKS_H[[#This Row],[IDFANGRAPHS]],STEAMER_H[],COLUMN(STEAMER_H[2B]),FALSE),0)</f>
        <v>17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4</v>
      </c>
      <c r="M319" s="52">
        <f>IFERROR(VLOOKUP(MYRANKS_H[[#This Row],[IDFANGRAPHS]],STEAMER_H[],COLUMN(STEAMER_H[R]),FALSE),0)</f>
        <v>32</v>
      </c>
      <c r="N319" s="52">
        <f>IFERROR(VLOOKUP(MYRANKS_H[[#This Row],[IDFANGRAPHS]],STEAMER_H[],COLUMN(STEAMER_H[RBI]),FALSE),0)</f>
        <v>30</v>
      </c>
      <c r="O319" s="52">
        <f>IFERROR(VLOOKUP(MYRANKS_H[[#This Row],[IDFANGRAPHS]],STEAMER_H[],COLUMN(STEAMER_H[BB]),FALSE),0)</f>
        <v>18</v>
      </c>
      <c r="P319" s="52">
        <f>IFERROR(VLOOKUP(MYRANKS_H[[#This Row],[IDFANGRAPHS]],STEAMER_H[],COLUMN(STEAMER_H[HBP]),FALSE),0)</f>
        <v>2</v>
      </c>
      <c r="Q319" s="52">
        <f>IFERROR(VLOOKUP(MYRANKS_H[[#This Row],[IDFANGRAPHS]],STEAMER_H[],COLUMN(STEAMER_H[SO]),FALSE),0)</f>
        <v>62</v>
      </c>
      <c r="R319" s="52">
        <f>IFERROR(VLOOKUP(MYRANKS_H[[#This Row],[IDFANGRAPHS]],STEAMER_H[],COLUMN(STEAMER_H[SB]),FALSE),0)</f>
        <v>3</v>
      </c>
      <c r="S319" s="54">
        <f>IFERROR(MYRANKS_H[[#This Row],[H]]/MYRANKS_H[[#This Row],[AB]],0)</f>
        <v>0.25589225589225589</v>
      </c>
      <c r="T319" s="54">
        <f>IFERROR((MYRANKS_H[[#This Row],[H]]+MYRANKS_H[[#This Row],[BB]]+MYRANKS_H[[#This Row],[HBP]])/(MYRANKS_H[[#This Row],[AB]]+MYRANKS_H[[#This Row],[BB]]+MYRANKS_H[[#This Row],[HBP]]),0)</f>
        <v>0.30283911671924291</v>
      </c>
      <c r="U319" s="54">
        <f>IFERROR((MYRANKS_H[[#This Row],[H]]+MYRANKS_H[[#This Row],[2B]]+2*MYRANKS_H[[#This Row],[3B]]+3*MYRANKS_H[[#This Row],[HR]])/MYRANKS_H[[#This Row],[AB]],0)</f>
        <v>0.36026936026936029</v>
      </c>
      <c r="V3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  <c r="W319" s="69">
        <f>VLOOKUP(MYRANKS_H[[#This Row],[POS]],REPLACEMENT_LEVEL[],2,FALSE)</f>
        <v>480</v>
      </c>
      <c r="X319" s="69">
        <f>MYRANKS_H[[#This Row],[PROJ PTS]]-MYRANKS_H[[#This Row],[REPL LEVEL]]</f>
        <v>-242</v>
      </c>
    </row>
    <row r="320" spans="1:24" ht="15" customHeight="1" x14ac:dyDescent="0.25">
      <c r="A320" s="44" t="s">
        <v>16037</v>
      </c>
      <c r="B320" s="46" t="str">
        <f>VLOOKUP(MYRANKS_H[[#This Row],[PLAYERID]],PLAYERIDMAP[],COLUMN(PLAYERIDMAP[LASTNAME]),FALSE)</f>
        <v>Doumit</v>
      </c>
      <c r="C320" s="51" t="str">
        <f>VLOOKUP(MYRANKS_H[[#This Row],[PLAYERID]],PLAYERIDMAP[],COLUMN(PLAYERIDMAP[FIRSTNAME]),FALSE)</f>
        <v>Ryan</v>
      </c>
      <c r="D320" s="51" t="str">
        <f>VLOOKUP(MYRANKS_H[[#This Row],[PLAYERID]],PLAYERIDMAP[],COLUMN(PLAYERIDMAP[TEAM]),FALSE)</f>
        <v>ATL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2113</v>
      </c>
      <c r="G320" s="52">
        <f>IFERROR(VLOOKUP(MYRANKS_H[[#This Row],[IDFANGRAPHS]],STEAMER_H[],COLUMN(STEAMER_H[PA]),FALSE),0)</f>
        <v>321</v>
      </c>
      <c r="H320" s="52">
        <f>IFERROR(VLOOKUP(MYRANKS_H[[#This Row],[IDFANGRAPHS]],STEAMER_H[],COLUMN(STEAMER_H[AB]),FALSE),0)</f>
        <v>293</v>
      </c>
      <c r="I320" s="52">
        <f>IFERROR(VLOOKUP(MYRANKS_H[[#This Row],[IDFANGRAPHS]],STEAMER_H[],COLUMN(STEAMER_H[H]),FALSE),0)</f>
        <v>69</v>
      </c>
      <c r="J320" s="52">
        <f>IFERROR(VLOOKUP(MYRANKS_H[[#This Row],[IDFANGRAPHS]],STEAMER_H[],COLUMN(STEAMER_H[2B]),FALSE),0)</f>
        <v>14</v>
      </c>
      <c r="K320" s="52">
        <f>IFERROR(VLOOKUP(MYRANKS_H[[#This Row],[IDFANGRAPHS]],STEAMER_H[],COLUMN(STEAMER_H[3B]),FALSE),0)</f>
        <v>1</v>
      </c>
      <c r="L320" s="52">
        <f>IFERROR(VLOOKUP(MYRANKS_H[[#This Row],[IDFANGRAPHS]],STEAMER_H[],COLUMN(STEAMER_H[HR]),FALSE),0)</f>
        <v>9</v>
      </c>
      <c r="M320" s="52">
        <f>IFERROR(VLOOKUP(MYRANKS_H[[#This Row],[IDFANGRAPHS]],STEAMER_H[],COLUMN(STEAMER_H[R]),FALSE),0)</f>
        <v>32</v>
      </c>
      <c r="N320" s="52">
        <f>IFERROR(VLOOKUP(MYRANKS_H[[#This Row],[IDFANGRAPHS]],STEAMER_H[],COLUMN(STEAMER_H[RBI]),FALSE),0)</f>
        <v>35</v>
      </c>
      <c r="O320" s="52">
        <f>IFERROR(VLOOKUP(MYRANKS_H[[#This Row],[IDFANGRAPHS]],STEAMER_H[],COLUMN(STEAMER_H[BB]),FALSE),0)</f>
        <v>22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70</v>
      </c>
      <c r="R320" s="52">
        <f>IFERROR(VLOOKUP(MYRANKS_H[[#This Row],[IDFANGRAPHS]],STEAMER_H[],COLUMN(STEAMER_H[SB]),FALSE),0)</f>
        <v>2</v>
      </c>
      <c r="S320" s="54">
        <f>IFERROR(MYRANKS_H[[#This Row],[H]]/MYRANKS_H[[#This Row],[AB]],0)</f>
        <v>0.23549488054607509</v>
      </c>
      <c r="T320" s="54">
        <f>IFERROR((MYRANKS_H[[#This Row],[H]]+MYRANKS_H[[#This Row],[BB]]+MYRANKS_H[[#This Row],[HBP]])/(MYRANKS_H[[#This Row],[AB]]+MYRANKS_H[[#This Row],[BB]]+MYRANKS_H[[#This Row],[HBP]]),0)</f>
        <v>0.29559748427672955</v>
      </c>
      <c r="U320" s="54">
        <f>IFERROR((MYRANKS_H[[#This Row],[H]]+MYRANKS_H[[#This Row],[2B]]+2*MYRANKS_H[[#This Row],[3B]]+3*MYRANKS_H[[#This Row],[HR]])/MYRANKS_H[[#This Row],[AB]],0)</f>
        <v>0.38225255972696248</v>
      </c>
      <c r="V3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320" s="69">
        <f>VLOOKUP(MYRANKS_H[[#This Row],[POS]],REPLACEMENT_LEVEL[],2,FALSE)</f>
        <v>496</v>
      </c>
      <c r="X320" s="69">
        <f>MYRANKS_H[[#This Row],[PROJ PTS]]-MYRANKS_H[[#This Row],[REPL LEVEL]]</f>
        <v>-244</v>
      </c>
    </row>
    <row r="321" spans="1:24" x14ac:dyDescent="0.25">
      <c r="A321" s="44" t="s">
        <v>16563</v>
      </c>
      <c r="B321" s="46" t="str">
        <f>VLOOKUP(MYRANKS_H[[#This Row],[PLAYERID]],PLAYERIDMAP[],COLUMN(PLAYERIDMAP[LASTNAME]),FALSE)</f>
        <v>Goins</v>
      </c>
      <c r="C321" s="51" t="str">
        <f>VLOOKUP(MYRANKS_H[[#This Row],[PLAYERID]],PLAYERIDMAP[],COLUMN(PLAYERIDMAP[FIRSTNAME]),FALSE)</f>
        <v>Ryan</v>
      </c>
      <c r="D321" s="51" t="str">
        <f>VLOOKUP(MYRANKS_H[[#This Row],[PLAYERID]],PLAYERIDMAP[],COLUMN(PLAYERIDMAP[TEAM]),FALSE)</f>
        <v>TOR</v>
      </c>
      <c r="E321" s="51" t="str">
        <f>VLOOKUP(MYRANKS_H[[#This Row],[PLAYERID]],PLAYERIDMAP[],COLUMN(PLAYERIDMAP[POS]),FALSE)</f>
        <v>2B</v>
      </c>
      <c r="F321" s="51">
        <f>VLOOKUP(MYRANKS_H[[#This Row],[PLAYERID]],PLAYERIDMAP[],COLUMN(PLAYERIDMAP[IDFANGRAPHS]),FALSE)</f>
        <v>9807</v>
      </c>
      <c r="G321" s="52">
        <f>IFERROR(VLOOKUP(MYRANKS_H[[#This Row],[IDFANGRAPHS]],STEAMER_H[],COLUMN(STEAMER_H[PA]),FALSE),0)</f>
        <v>384</v>
      </c>
      <c r="H321" s="52">
        <f>IFERROR(VLOOKUP(MYRANKS_H[[#This Row],[IDFANGRAPHS]],STEAMER_H[],COLUMN(STEAMER_H[AB]),FALSE),0)</f>
        <v>358</v>
      </c>
      <c r="I321" s="52">
        <f>IFERROR(VLOOKUP(MYRANKS_H[[#This Row],[IDFANGRAPHS]],STEAMER_H[],COLUMN(STEAMER_H[H]),FALSE),0)</f>
        <v>86</v>
      </c>
      <c r="J321" s="52">
        <f>IFERROR(VLOOKUP(MYRANKS_H[[#This Row],[IDFANGRAPHS]],STEAMER_H[],COLUMN(STEAMER_H[2B]),FALSE),0)</f>
        <v>17</v>
      </c>
      <c r="K321" s="52">
        <f>IFERROR(VLOOKUP(MYRANKS_H[[#This Row],[IDFANGRAPHS]],STEAMER_H[],COLUMN(STEAMER_H[3B]),FALSE),0)</f>
        <v>2</v>
      </c>
      <c r="L321" s="52">
        <f>IFERROR(VLOOKUP(MYRANKS_H[[#This Row],[IDFANGRAPHS]],STEAMER_H[],COLUMN(STEAMER_H[HR]),FALSE),0)</f>
        <v>3</v>
      </c>
      <c r="M321" s="52">
        <f>IFERROR(VLOOKUP(MYRANKS_H[[#This Row],[IDFANGRAPHS]],STEAMER_H[],COLUMN(STEAMER_H[R]),FALSE),0)</f>
        <v>36</v>
      </c>
      <c r="N321" s="52">
        <f>IFERROR(VLOOKUP(MYRANKS_H[[#This Row],[IDFANGRAPHS]],STEAMER_H[],COLUMN(STEAMER_H[RBI]),FALSE),0)</f>
        <v>33</v>
      </c>
      <c r="O321" s="52">
        <f>IFERROR(VLOOKUP(MYRANKS_H[[#This Row],[IDFANGRAPHS]],STEAMER_H[],COLUMN(STEAMER_H[BB]),FALSE),0)</f>
        <v>19</v>
      </c>
      <c r="P321" s="52">
        <f>IFERROR(VLOOKUP(MYRANKS_H[[#This Row],[IDFANGRAPHS]],STEAMER_H[],COLUMN(STEAMER_H[HBP]),FALSE),0)</f>
        <v>2</v>
      </c>
      <c r="Q321" s="52">
        <f>IFERROR(VLOOKUP(MYRANKS_H[[#This Row],[IDFANGRAPHS]],STEAMER_H[],COLUMN(STEAMER_H[SO]),FALSE),0)</f>
        <v>72</v>
      </c>
      <c r="R321" s="52">
        <f>IFERROR(VLOOKUP(MYRANKS_H[[#This Row],[IDFANGRAPHS]],STEAMER_H[],COLUMN(STEAMER_H[SB]),FALSE),0)</f>
        <v>4</v>
      </c>
      <c r="S321" s="54">
        <f>IFERROR(MYRANKS_H[[#This Row],[H]]/MYRANKS_H[[#This Row],[AB]],0)</f>
        <v>0.24022346368715083</v>
      </c>
      <c r="T321" s="54">
        <f>IFERROR((MYRANKS_H[[#This Row],[H]]+MYRANKS_H[[#This Row],[BB]]+MYRANKS_H[[#This Row],[HBP]])/(MYRANKS_H[[#This Row],[AB]]+MYRANKS_H[[#This Row],[BB]]+MYRANKS_H[[#This Row],[HBP]]),0)</f>
        <v>0.28232189973614774</v>
      </c>
      <c r="U321" s="54">
        <f>IFERROR((MYRANKS_H[[#This Row],[H]]+MYRANKS_H[[#This Row],[2B]]+2*MYRANKS_H[[#This Row],[3B]]+3*MYRANKS_H[[#This Row],[HR]])/MYRANKS_H[[#This Row],[AB]],0)</f>
        <v>0.32402234636871508</v>
      </c>
      <c r="V3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321" s="69">
        <f>VLOOKUP(MYRANKS_H[[#This Row],[POS]],REPLACEMENT_LEVEL[],2,FALSE)</f>
        <v>473</v>
      </c>
      <c r="X321" s="69">
        <f>MYRANKS_H[[#This Row],[PROJ PTS]]-MYRANKS_H[[#This Row],[REPL LEVEL]]</f>
        <v>-244</v>
      </c>
    </row>
    <row r="322" spans="1:24" ht="15" customHeight="1" x14ac:dyDescent="0.25">
      <c r="A322" s="44" t="s">
        <v>16363</v>
      </c>
      <c r="B322" s="46" t="str">
        <f>VLOOKUP(MYRANKS_H[[#This Row],[PLAYERID]],PLAYERIDMAP[],COLUMN(PLAYERIDMAP[LASTNAME]),FALSE)</f>
        <v>Francisco</v>
      </c>
      <c r="C322" s="51" t="str">
        <f>VLOOKUP(MYRANKS_H[[#This Row],[PLAYERID]],PLAYERIDMAP[],COLUMN(PLAYERIDMAP[FIRSTNAME]),FALSE)</f>
        <v>Juan</v>
      </c>
      <c r="D322" s="51" t="str">
        <f>VLOOKUP(MYRANKS_H[[#This Row],[PLAYERID]],PLAYERIDMAP[],COLUMN(PLAYERIDMAP[TEAM]),FALSE)</f>
        <v>BOS</v>
      </c>
      <c r="E322" s="51" t="str">
        <f>VLOOKUP(MYRANKS_H[[#This Row],[PLAYERID]],PLAYERIDMAP[],COLUMN(PLAYERIDMAP[POS]),FALSE)</f>
        <v>3B</v>
      </c>
      <c r="F322" s="51">
        <f>VLOOKUP(MYRANKS_H[[#This Row],[PLAYERID]],PLAYERIDMAP[],COLUMN(PLAYERIDMAP[IDFANGRAPHS]),FALSE)</f>
        <v>6978</v>
      </c>
      <c r="G322" s="52">
        <f>IFERROR(VLOOKUP(MYRANKS_H[[#This Row],[IDFANGRAPHS]],STEAMER_H[],COLUMN(STEAMER_H[PA]),FALSE),0)</f>
        <v>297</v>
      </c>
      <c r="H322" s="52">
        <f>IFERROR(VLOOKUP(MYRANKS_H[[#This Row],[IDFANGRAPHS]],STEAMER_H[],COLUMN(STEAMER_H[AB]),FALSE),0)</f>
        <v>268</v>
      </c>
      <c r="I322" s="52">
        <f>IFERROR(VLOOKUP(MYRANKS_H[[#This Row],[IDFANGRAPHS]],STEAMER_H[],COLUMN(STEAMER_H[H]),FALSE),0)</f>
        <v>60</v>
      </c>
      <c r="J322" s="52">
        <f>IFERROR(VLOOKUP(MYRANKS_H[[#This Row],[IDFANGRAPHS]],STEAMER_H[],COLUMN(STEAMER_H[2B]),FALSE),0)</f>
        <v>12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12</v>
      </c>
      <c r="M322" s="52">
        <f>IFERROR(VLOOKUP(MYRANKS_H[[#This Row],[IDFANGRAPHS]],STEAMER_H[],COLUMN(STEAMER_H[R]),FALSE),0)</f>
        <v>31</v>
      </c>
      <c r="N322" s="52">
        <f>IFERROR(VLOOKUP(MYRANKS_H[[#This Row],[IDFANGRAPHS]],STEAMER_H[],COLUMN(STEAMER_H[RBI]),FALSE),0)</f>
        <v>36</v>
      </c>
      <c r="O322" s="52">
        <f>IFERROR(VLOOKUP(MYRANKS_H[[#This Row],[IDFANGRAPHS]],STEAMER_H[],COLUMN(STEAMER_H[BB]),FALSE),0)</f>
        <v>23</v>
      </c>
      <c r="P322" s="52">
        <f>IFERROR(VLOOKUP(MYRANKS_H[[#This Row],[IDFANGRAPHS]],STEAMER_H[],COLUMN(STEAMER_H[HBP]),FALSE),0)</f>
        <v>2</v>
      </c>
      <c r="Q322" s="52">
        <f>IFERROR(VLOOKUP(MYRANKS_H[[#This Row],[IDFANGRAPHS]],STEAMER_H[],COLUMN(STEAMER_H[SO]),FALSE),0)</f>
        <v>97</v>
      </c>
      <c r="R322" s="52">
        <f>IFERROR(VLOOKUP(MYRANKS_H[[#This Row],[IDFANGRAPHS]],STEAMER_H[],COLUMN(STEAMER_H[SB]),FALSE),0)</f>
        <v>2</v>
      </c>
      <c r="S322" s="54">
        <f>IFERROR(MYRANKS_H[[#This Row],[H]]/MYRANKS_H[[#This Row],[AB]],0)</f>
        <v>0.22388059701492538</v>
      </c>
      <c r="T322" s="54">
        <f>IFERROR((MYRANKS_H[[#This Row],[H]]+MYRANKS_H[[#This Row],[BB]]+MYRANKS_H[[#This Row],[HBP]])/(MYRANKS_H[[#This Row],[AB]]+MYRANKS_H[[#This Row],[BB]]+MYRANKS_H[[#This Row],[HBP]]),0)</f>
        <v>0.29010238907849828</v>
      </c>
      <c r="U322" s="54">
        <f>IFERROR((MYRANKS_H[[#This Row],[H]]+MYRANKS_H[[#This Row],[2B]]+2*MYRANKS_H[[#This Row],[3B]]+3*MYRANKS_H[[#This Row],[HR]])/MYRANKS_H[[#This Row],[AB]],0)</f>
        <v>0.41044776119402987</v>
      </c>
      <c r="V3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  <c r="W322" s="69">
        <f>VLOOKUP(MYRANKS_H[[#This Row],[POS]],REPLACEMENT_LEVEL[],2,FALSE)</f>
        <v>501</v>
      </c>
      <c r="X322" s="69">
        <f>MYRANKS_H[[#This Row],[PROJ PTS]]-MYRANKS_H[[#This Row],[REPL LEVEL]]</f>
        <v>-245</v>
      </c>
    </row>
    <row r="323" spans="1:24" ht="15" customHeight="1" x14ac:dyDescent="0.25">
      <c r="A323" s="44" t="s">
        <v>19570</v>
      </c>
      <c r="B323" s="46" t="str">
        <f>VLOOKUP(MYRANKS_H[[#This Row],[PLAYERID]],PLAYERIDMAP[],COLUMN(PLAYERIDMAP[LASTNAME]),FALSE)</f>
        <v>Sizemore</v>
      </c>
      <c r="C323" s="51" t="str">
        <f>VLOOKUP(MYRANKS_H[[#This Row],[PLAYERID]],PLAYERIDMAP[],COLUMN(PLAYERIDMAP[FIRSTNAME]),FALSE)</f>
        <v>Grady</v>
      </c>
      <c r="D323" s="51" t="str">
        <f>VLOOKUP(MYRANKS_H[[#This Row],[PLAYERID]],PLAYERIDMAP[],COLUMN(PLAYERIDMAP[TEAM]),FALSE)</f>
        <v>PHI</v>
      </c>
      <c r="E323" s="51" t="str">
        <f>VLOOKUP(MYRANKS_H[[#This Row],[PLAYERID]],PLAYERIDMAP[],COLUMN(PLAYERIDMAP[POS]),FALSE)</f>
        <v>OF</v>
      </c>
      <c r="F323" s="51">
        <f>VLOOKUP(MYRANKS_H[[#This Row],[PLAYERID]],PLAYERIDMAP[],COLUMN(PLAYERIDMAP[IDFANGRAPHS]),FALSE)</f>
        <v>2197</v>
      </c>
      <c r="G323" s="52">
        <f>IFERROR(VLOOKUP(MYRANKS_H[[#This Row],[IDFANGRAPHS]],STEAMER_H[],COLUMN(STEAMER_H[PA]),FALSE),0)</f>
        <v>321</v>
      </c>
      <c r="H323" s="52">
        <f>IFERROR(VLOOKUP(MYRANKS_H[[#This Row],[IDFANGRAPHS]],STEAMER_H[],COLUMN(STEAMER_H[AB]),FALSE),0)</f>
        <v>290</v>
      </c>
      <c r="I323" s="52">
        <f>IFERROR(VLOOKUP(MYRANKS_H[[#This Row],[IDFANGRAPHS]],STEAMER_H[],COLUMN(STEAMER_H[H]),FALSE),0)</f>
        <v>69</v>
      </c>
      <c r="J323" s="52">
        <f>IFERROR(VLOOKUP(MYRANKS_H[[#This Row],[IDFANGRAPHS]],STEAMER_H[],COLUMN(STEAMER_H[2B]),FALSE),0)</f>
        <v>15</v>
      </c>
      <c r="K323" s="52">
        <f>IFERROR(VLOOKUP(MYRANKS_H[[#This Row],[IDFANGRAPHS]],STEAMER_H[],COLUMN(STEAMER_H[3B]),FALSE),0)</f>
        <v>2</v>
      </c>
      <c r="L323" s="52">
        <f>IFERROR(VLOOKUP(MYRANKS_H[[#This Row],[IDFANGRAPHS]],STEAMER_H[],COLUMN(STEAMER_H[HR]),FALSE),0)</f>
        <v>6</v>
      </c>
      <c r="M323" s="52">
        <f>IFERROR(VLOOKUP(MYRANKS_H[[#This Row],[IDFANGRAPHS]],STEAMER_H[],COLUMN(STEAMER_H[R]),FALSE),0)</f>
        <v>31</v>
      </c>
      <c r="N323" s="52">
        <f>IFERROR(VLOOKUP(MYRANKS_H[[#This Row],[IDFANGRAPHS]],STEAMER_H[],COLUMN(STEAMER_H[RBI]),FALSE),0)</f>
        <v>30</v>
      </c>
      <c r="O323" s="52">
        <f>IFERROR(VLOOKUP(MYRANKS_H[[#This Row],[IDFANGRAPHS]],STEAMER_H[],COLUMN(STEAMER_H[BB]),FALSE),0)</f>
        <v>25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63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0.23793103448275862</v>
      </c>
      <c r="T323" s="54">
        <f>IFERROR((MYRANKS_H[[#This Row],[H]]+MYRANKS_H[[#This Row],[BB]]+MYRANKS_H[[#This Row],[HBP]])/(MYRANKS_H[[#This Row],[AB]]+MYRANKS_H[[#This Row],[BB]]+MYRANKS_H[[#This Row],[HBP]]),0)</f>
        <v>0.30283911671924291</v>
      </c>
      <c r="U323" s="54">
        <f>IFERROR((MYRANKS_H[[#This Row],[H]]+MYRANKS_H[[#This Row],[2B]]+2*MYRANKS_H[[#This Row],[3B]]+3*MYRANKS_H[[#This Row],[HR]])/MYRANKS_H[[#This Row],[AB]],0)</f>
        <v>0.36551724137931035</v>
      </c>
      <c r="V3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  <c r="W323" s="69">
        <f>VLOOKUP(MYRANKS_H[[#This Row],[POS]],REPLACEMENT_LEVEL[],2,FALSE)</f>
        <v>496</v>
      </c>
      <c r="X323" s="69">
        <f>MYRANKS_H[[#This Row],[PROJ PTS]]-MYRANKS_H[[#This Row],[REPL LEVEL]]</f>
        <v>-245</v>
      </c>
    </row>
    <row r="324" spans="1:24" ht="15" customHeight="1" x14ac:dyDescent="0.25">
      <c r="A324" s="44" t="s">
        <v>15174</v>
      </c>
      <c r="B324" s="46" t="str">
        <f>VLOOKUP(MYRANKS_H[[#This Row],[PLAYERID]],PLAYERIDMAP[],COLUMN(PLAYERIDMAP[LASTNAME]),FALSE)</f>
        <v>Brantly</v>
      </c>
      <c r="C324" s="51" t="str">
        <f>VLOOKUP(MYRANKS_H[[#This Row],[PLAYERID]],PLAYERIDMAP[],COLUMN(PLAYERIDMAP[FIRSTNAME]),FALSE)</f>
        <v>Rob</v>
      </c>
      <c r="D324" s="51" t="str">
        <f>VLOOKUP(MYRANKS_H[[#This Row],[PLAYERID]],PLAYERIDMAP[],COLUMN(PLAYERIDMAP[TEAM]),FALSE)</f>
        <v>CHW</v>
      </c>
      <c r="E324" s="51" t="str">
        <f>VLOOKUP(MYRANKS_H[[#This Row],[PLAYERID]],PLAYERIDMAP[],COLUMN(PLAYERIDMAP[POS]),FALSE)</f>
        <v>C</v>
      </c>
      <c r="F324" s="51">
        <f>VLOOKUP(MYRANKS_H[[#This Row],[PLAYERID]],PLAYERIDMAP[],COLUMN(PLAYERIDMAP[IDFANGRAPHS]),FALSE)</f>
        <v>10655</v>
      </c>
      <c r="G324" s="52">
        <f>IFERROR(VLOOKUP(MYRANKS_H[[#This Row],[IDFANGRAPHS]],STEAMER_H[],COLUMN(STEAMER_H[PA]),FALSE),0)</f>
        <v>60</v>
      </c>
      <c r="H324" s="52">
        <f>IFERROR(VLOOKUP(MYRANKS_H[[#This Row],[IDFANGRAPHS]],STEAMER_H[],COLUMN(STEAMER_H[AB]),FALSE),0)</f>
        <v>56</v>
      </c>
      <c r="I324" s="52">
        <f>IFERROR(VLOOKUP(MYRANKS_H[[#This Row],[IDFANGRAPHS]],STEAMER_H[],COLUMN(STEAMER_H[H]),FALSE),0)</f>
        <v>13</v>
      </c>
      <c r="J324" s="52">
        <f>IFERROR(VLOOKUP(MYRANKS_H[[#This Row],[IDFANGRAPHS]],STEAMER_H[],COLUMN(STEAMER_H[2B]),FALSE),0)</f>
        <v>3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5</v>
      </c>
      <c r="N324" s="52">
        <f>IFERROR(VLOOKUP(MYRANKS_H[[#This Row],[IDFANGRAPHS]],STEAMER_H[],COLUMN(STEAMER_H[RBI]),FALSE),0)</f>
        <v>5</v>
      </c>
      <c r="O324" s="52">
        <f>IFERROR(VLOOKUP(MYRANKS_H[[#This Row],[IDFANGRAPHS]],STEAMER_H[],COLUMN(STEAMER_H[BB]),FALSE),0)</f>
        <v>3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10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0.23214285714285715</v>
      </c>
      <c r="T324" s="54">
        <f>IFERROR((MYRANKS_H[[#This Row],[H]]+MYRANKS_H[[#This Row],[BB]]+MYRANKS_H[[#This Row],[HBP]])/(MYRANKS_H[[#This Row],[AB]]+MYRANKS_H[[#This Row],[BB]]+MYRANKS_H[[#This Row],[HBP]]),0)</f>
        <v>0.2711864406779661</v>
      </c>
      <c r="U324" s="54">
        <f>IFERROR((MYRANKS_H[[#This Row],[H]]+MYRANKS_H[[#This Row],[2B]]+2*MYRANKS_H[[#This Row],[3B]]+3*MYRANKS_H[[#This Row],[HR]])/MYRANKS_H[[#This Row],[AB]],0)</f>
        <v>0.3392857142857143</v>
      </c>
      <c r="V3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  <c r="W324" s="69">
        <f>VLOOKUP(MYRANKS_H[[#This Row],[POS]],REPLACEMENT_LEVEL[],2,FALSE)</f>
        <v>284</v>
      </c>
      <c r="X324" s="69">
        <f>MYRANKS_H[[#This Row],[PROJ PTS]]-MYRANKS_H[[#This Row],[REPL LEVEL]]</f>
        <v>-248</v>
      </c>
    </row>
    <row r="325" spans="1:24" ht="15" customHeight="1" x14ac:dyDescent="0.25">
      <c r="A325" s="44" t="s">
        <v>17947</v>
      </c>
      <c r="B325" s="46" t="str">
        <f>VLOOKUP(MYRANKS_H[[#This Row],[PLAYERID]],PLAYERIDMAP[],COLUMN(PLAYERIDMAP[LASTNAME]),FALSE)</f>
        <v>Mathis</v>
      </c>
      <c r="C325" s="51" t="str">
        <f>VLOOKUP(MYRANKS_H[[#This Row],[PLAYERID]],PLAYERIDMAP[],COLUMN(PLAYERIDMAP[FIRSTNAME]),FALSE)</f>
        <v>Jeff</v>
      </c>
      <c r="D325" s="51" t="str">
        <f>VLOOKUP(MYRANKS_H[[#This Row],[PLAYERID]],PLAYERIDMAP[],COLUMN(PLAYERIDMAP[TEAM]),FALSE)</f>
        <v>MIA</v>
      </c>
      <c r="E325" s="51" t="str">
        <f>VLOOKUP(MYRANKS_H[[#This Row],[PLAYERID]],PLAYERIDMAP[],COLUMN(PLAYERIDMAP[POS]),FALSE)</f>
        <v>C</v>
      </c>
      <c r="F325" s="51">
        <f>VLOOKUP(MYRANKS_H[[#This Row],[PLAYERID]],PLAYERIDMAP[],COLUMN(PLAYERIDMAP[IDFANGRAPHS]),FALSE)</f>
        <v>3448</v>
      </c>
      <c r="G325" s="52">
        <f>IFERROR(VLOOKUP(MYRANKS_H[[#This Row],[IDFANGRAPHS]],STEAMER_H[],COLUMN(STEAMER_H[PA]),FALSE),0)</f>
        <v>89</v>
      </c>
      <c r="H325" s="52">
        <f>IFERROR(VLOOKUP(MYRANKS_H[[#This Row],[IDFANGRAPHS]],STEAMER_H[],COLUMN(STEAMER_H[AB]),FALSE),0)</f>
        <v>81</v>
      </c>
      <c r="I325" s="52">
        <f>IFERROR(VLOOKUP(MYRANKS_H[[#This Row],[IDFANGRAPHS]],STEAMER_H[],COLUMN(STEAMER_H[H]),FALSE),0)</f>
        <v>16</v>
      </c>
      <c r="J325" s="52">
        <f>IFERROR(VLOOKUP(MYRANKS_H[[#This Row],[IDFANGRAPHS]],STEAMER_H[],COLUMN(STEAMER_H[2B]),FALSE),0)</f>
        <v>3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1</v>
      </c>
      <c r="M325" s="52">
        <f>IFERROR(VLOOKUP(MYRANKS_H[[#This Row],[IDFANGRAPHS]],STEAMER_H[],COLUMN(STEAMER_H[R]),FALSE),0)</f>
        <v>7</v>
      </c>
      <c r="N325" s="52">
        <f>IFERROR(VLOOKUP(MYRANKS_H[[#This Row],[IDFANGRAPHS]],STEAMER_H[],COLUMN(STEAMER_H[RBI]),FALSE),0)</f>
        <v>7</v>
      </c>
      <c r="O325" s="52">
        <f>IFERROR(VLOOKUP(MYRANKS_H[[#This Row],[IDFANGRAPHS]],STEAMER_H[],COLUMN(STEAMER_H[BB]),FALSE),0)</f>
        <v>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27</v>
      </c>
      <c r="R325" s="52">
        <f>IFERROR(VLOOKUP(MYRANKS_H[[#This Row],[IDFANGRAPHS]],STEAMER_H[],COLUMN(STEAMER_H[SB]),FALSE),0)</f>
        <v>0</v>
      </c>
      <c r="S325" s="54">
        <f>IFERROR(MYRANKS_H[[#This Row],[H]]/MYRANKS_H[[#This Row],[AB]],0)</f>
        <v>0.19753086419753085</v>
      </c>
      <c r="T325" s="54">
        <f>IFERROR((MYRANKS_H[[#This Row],[H]]+MYRANKS_H[[#This Row],[BB]]+MYRANKS_H[[#This Row],[HBP]])/(MYRANKS_H[[#This Row],[AB]]+MYRANKS_H[[#This Row],[BB]]+MYRANKS_H[[#This Row],[HBP]]),0)</f>
        <v>0.26136363636363635</v>
      </c>
      <c r="U325" s="54">
        <f>IFERROR((MYRANKS_H[[#This Row],[H]]+MYRANKS_H[[#This Row],[2B]]+2*MYRANKS_H[[#This Row],[3B]]+3*MYRANKS_H[[#This Row],[HR]])/MYRANKS_H[[#This Row],[AB]],0)</f>
        <v>0.27160493827160492</v>
      </c>
      <c r="V3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325" s="69">
        <f>VLOOKUP(MYRANKS_H[[#This Row],[POS]],REPLACEMENT_LEVEL[],2,FALSE)</f>
        <v>284</v>
      </c>
      <c r="X325" s="69">
        <f>MYRANKS_H[[#This Row],[PROJ PTS]]-MYRANKS_H[[#This Row],[REPL LEVEL]]</f>
        <v>-249</v>
      </c>
    </row>
    <row r="326" spans="1:24" ht="15" customHeight="1" x14ac:dyDescent="0.25">
      <c r="A326" s="44" t="s">
        <v>19779</v>
      </c>
      <c r="B326" s="46" t="str">
        <f>VLOOKUP(MYRANKS_H[[#This Row],[PLAYERID]],PLAYERIDMAP[],COLUMN(PLAYERIDMAP[LASTNAME]),FALSE)</f>
        <v>Tabata</v>
      </c>
      <c r="C326" s="51" t="str">
        <f>VLOOKUP(MYRANKS_H[[#This Row],[PLAYERID]],PLAYERIDMAP[],COLUMN(PLAYERIDMAP[FIRSTNAME]),FALSE)</f>
        <v>Jose</v>
      </c>
      <c r="D326" s="51" t="str">
        <f>VLOOKUP(MYRANKS_H[[#This Row],[PLAYERID]],PLAYERIDMAP[],COLUMN(PLAYERIDMAP[TEAM]),FALSE)</f>
        <v>PIT</v>
      </c>
      <c r="E326" s="51" t="str">
        <f>VLOOKUP(MYRANKS_H[[#This Row],[PLAYERID]],PLAYERIDMAP[],COLUMN(PLAYERIDMAP[POS]),FALSE)</f>
        <v>OF</v>
      </c>
      <c r="F326" s="51">
        <f>VLOOKUP(MYRANKS_H[[#This Row],[PLAYERID]],PLAYERIDMAP[],COLUMN(PLAYERIDMAP[IDFANGRAPHS]),FALSE)</f>
        <v>2411</v>
      </c>
      <c r="G326" s="52">
        <f>IFERROR(VLOOKUP(MYRANKS_H[[#This Row],[IDFANGRAPHS]],STEAMER_H[],COLUMN(STEAMER_H[PA]),FALSE),0)</f>
        <v>276</v>
      </c>
      <c r="H326" s="52">
        <f>IFERROR(VLOOKUP(MYRANKS_H[[#This Row],[IDFANGRAPHS]],STEAMER_H[],COLUMN(STEAMER_H[AB]),FALSE),0)</f>
        <v>250</v>
      </c>
      <c r="I326" s="52">
        <f>IFERROR(VLOOKUP(MYRANKS_H[[#This Row],[IDFANGRAPHS]],STEAMER_H[],COLUMN(STEAMER_H[H]),FALSE),0)</f>
        <v>69</v>
      </c>
      <c r="J326" s="52">
        <f>IFERROR(VLOOKUP(MYRANKS_H[[#This Row],[IDFANGRAPHS]],STEAMER_H[],COLUMN(STEAMER_H[2B]),FALSE),0)</f>
        <v>14</v>
      </c>
      <c r="K326" s="52">
        <f>IFERROR(VLOOKUP(MYRANKS_H[[#This Row],[IDFANGRAPHS]],STEAMER_H[],COLUMN(STEAMER_H[3B]),FALSE),0)</f>
        <v>2</v>
      </c>
      <c r="L326" s="52">
        <f>IFERROR(VLOOKUP(MYRANKS_H[[#This Row],[IDFANGRAPHS]],STEAMER_H[],COLUMN(STEAMER_H[HR]),FALSE),0)</f>
        <v>3</v>
      </c>
      <c r="M326" s="52">
        <f>IFERROR(VLOOKUP(MYRANKS_H[[#This Row],[IDFANGRAPHS]],STEAMER_H[],COLUMN(STEAMER_H[R]),FALSE),0)</f>
        <v>30</v>
      </c>
      <c r="N326" s="52">
        <f>IFERROR(VLOOKUP(MYRANKS_H[[#This Row],[IDFANGRAPHS]],STEAMER_H[],COLUMN(STEAMER_H[RBI]),FALSE),0)</f>
        <v>25</v>
      </c>
      <c r="O326" s="52">
        <f>IFERROR(VLOOKUP(MYRANKS_H[[#This Row],[IDFANGRAPHS]],STEAMER_H[],COLUMN(STEAMER_H[BB]),FALSE),0)</f>
        <v>19</v>
      </c>
      <c r="P326" s="52">
        <f>IFERROR(VLOOKUP(MYRANKS_H[[#This Row],[IDFANGRAPHS]],STEAMER_H[],COLUMN(STEAMER_H[HBP]),FALSE),0)</f>
        <v>4</v>
      </c>
      <c r="Q326" s="52">
        <f>IFERROR(VLOOKUP(MYRANKS_H[[#This Row],[IDFANGRAPHS]],STEAMER_H[],COLUMN(STEAMER_H[SO]),FALSE),0)</f>
        <v>36</v>
      </c>
      <c r="R326" s="52">
        <f>IFERROR(VLOOKUP(MYRANKS_H[[#This Row],[IDFANGRAPHS]],STEAMER_H[],COLUMN(STEAMER_H[SB]),FALSE),0)</f>
        <v>4</v>
      </c>
      <c r="S326" s="54">
        <f>IFERROR(MYRANKS_H[[#This Row],[H]]/MYRANKS_H[[#This Row],[AB]],0)</f>
        <v>0.27600000000000002</v>
      </c>
      <c r="T326" s="54">
        <f>IFERROR((MYRANKS_H[[#This Row],[H]]+MYRANKS_H[[#This Row],[BB]]+MYRANKS_H[[#This Row],[HBP]])/(MYRANKS_H[[#This Row],[AB]]+MYRANKS_H[[#This Row],[BB]]+MYRANKS_H[[#This Row],[HBP]]),0)</f>
        <v>0.33699633699633702</v>
      </c>
      <c r="U326" s="54">
        <f>IFERROR((MYRANKS_H[[#This Row],[H]]+MYRANKS_H[[#This Row],[2B]]+2*MYRANKS_H[[#This Row],[3B]]+3*MYRANKS_H[[#This Row],[HR]])/MYRANKS_H[[#This Row],[AB]],0)</f>
        <v>0.38400000000000001</v>
      </c>
      <c r="V3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26" s="69">
        <f>VLOOKUP(MYRANKS_H[[#This Row],[POS]],REPLACEMENT_LEVEL[],2,FALSE)</f>
        <v>496</v>
      </c>
      <c r="X326" s="69">
        <f>MYRANKS_H[[#This Row],[PROJ PTS]]-MYRANKS_H[[#This Row],[REPL LEVEL]]</f>
        <v>-253</v>
      </c>
    </row>
    <row r="327" spans="1:24" ht="15" customHeight="1" x14ac:dyDescent="0.25">
      <c r="A327" s="44" t="s">
        <v>15945</v>
      </c>
      <c r="B327" s="46" t="str">
        <f>VLOOKUP(MYRANKS_H[[#This Row],[PLAYERID]],PLAYERIDMAP[],COLUMN(PLAYERIDMAP[LASTNAME]),FALSE)</f>
        <v>Descalso</v>
      </c>
      <c r="C327" s="51" t="str">
        <f>VLOOKUP(MYRANKS_H[[#This Row],[PLAYERID]],PLAYERIDMAP[],COLUMN(PLAYERIDMAP[FIRSTNAME]),FALSE)</f>
        <v>Daniel</v>
      </c>
      <c r="D327" s="51" t="str">
        <f>VLOOKUP(MYRANKS_H[[#This Row],[PLAYERID]],PLAYERIDMAP[],COLUMN(PLAYERIDMAP[TEAM]),FALSE)</f>
        <v>STL</v>
      </c>
      <c r="E327" s="51" t="str">
        <f>VLOOKUP(MYRANKS_H[[#This Row],[PLAYERID]],PLAYERIDMAP[],COLUMN(PLAYERIDMAP[POS]),FALSE)</f>
        <v>2B</v>
      </c>
      <c r="F327" s="51">
        <f>VLOOKUP(MYRANKS_H[[#This Row],[PLAYERID]],PLAYERIDMAP[],COLUMN(PLAYERIDMAP[IDFANGRAPHS]),FALSE)</f>
        <v>8392</v>
      </c>
      <c r="G327" s="52">
        <f>IFERROR(VLOOKUP(MYRANKS_H[[#This Row],[IDFANGRAPHS]],STEAMER_H[],COLUMN(STEAMER_H[PA]),FALSE),0)</f>
        <v>252</v>
      </c>
      <c r="H327" s="52">
        <f>IFERROR(VLOOKUP(MYRANKS_H[[#This Row],[IDFANGRAPHS]],STEAMER_H[],COLUMN(STEAMER_H[AB]),FALSE),0)</f>
        <v>224</v>
      </c>
      <c r="I327" s="52">
        <f>IFERROR(VLOOKUP(MYRANKS_H[[#This Row],[IDFANGRAPHS]],STEAMER_H[],COLUMN(STEAMER_H[H]),FALSE),0)</f>
        <v>59</v>
      </c>
      <c r="J327" s="52">
        <f>IFERROR(VLOOKUP(MYRANKS_H[[#This Row],[IDFANGRAPHS]],STEAMER_H[],COLUMN(STEAMER_H[2B]),FALSE),0)</f>
        <v>14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26</v>
      </c>
      <c r="N327" s="52">
        <f>IFERROR(VLOOKUP(MYRANKS_H[[#This Row],[IDFANGRAPHS]],STEAMER_H[],COLUMN(STEAMER_H[RBI]),FALSE),0)</f>
        <v>24</v>
      </c>
      <c r="O327" s="52">
        <f>IFERROR(VLOOKUP(MYRANKS_H[[#This Row],[IDFANGRAPHS]],STEAMER_H[],COLUMN(STEAMER_H[BB]),FALSE),0)</f>
        <v>21</v>
      </c>
      <c r="P327" s="52">
        <f>IFERROR(VLOOKUP(MYRANKS_H[[#This Row],[IDFANGRAPHS]],STEAMER_H[],COLUMN(STEAMER_H[HBP]),FALSE),0)</f>
        <v>3</v>
      </c>
      <c r="Q327" s="52">
        <f>IFERROR(VLOOKUP(MYRANKS_H[[#This Row],[IDFANGRAPHS]],STEAMER_H[],COLUMN(STEAMER_H[SO]),FALSE),0)</f>
        <v>42</v>
      </c>
      <c r="R327" s="52">
        <f>IFERROR(VLOOKUP(MYRANKS_H[[#This Row],[IDFANGRAPHS]],STEAMER_H[],COLUMN(STEAMER_H[SB]),FALSE),0)</f>
        <v>4</v>
      </c>
      <c r="S327" s="54">
        <f>IFERROR(MYRANKS_H[[#This Row],[H]]/MYRANKS_H[[#This Row],[AB]],0)</f>
        <v>0.26339285714285715</v>
      </c>
      <c r="T327" s="54">
        <f>IFERROR((MYRANKS_H[[#This Row],[H]]+MYRANKS_H[[#This Row],[BB]]+MYRANKS_H[[#This Row],[HBP]])/(MYRANKS_H[[#This Row],[AB]]+MYRANKS_H[[#This Row],[BB]]+MYRANKS_H[[#This Row],[HBP]]),0)</f>
        <v>0.33467741935483869</v>
      </c>
      <c r="U327" s="54">
        <f>IFERROR((MYRANKS_H[[#This Row],[H]]+MYRANKS_H[[#This Row],[2B]]+2*MYRANKS_H[[#This Row],[3B]]+3*MYRANKS_H[[#This Row],[HR]])/MYRANKS_H[[#This Row],[AB]],0)</f>
        <v>0.375</v>
      </c>
      <c r="V3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27" s="69">
        <f>VLOOKUP(MYRANKS_H[[#This Row],[POS]],REPLACEMENT_LEVEL[],2,FALSE)</f>
        <v>473</v>
      </c>
      <c r="X327" s="69">
        <f>MYRANKS_H[[#This Row],[PROJ PTS]]-MYRANKS_H[[#This Row],[REPL LEVEL]]</f>
        <v>-253</v>
      </c>
    </row>
    <row r="328" spans="1:24" ht="15" customHeight="1" x14ac:dyDescent="0.25">
      <c r="A328" s="44" t="s">
        <v>15713</v>
      </c>
      <c r="B328" s="46" t="str">
        <f>VLOOKUP(MYRANKS_H[[#This Row],[PLAYERID]],PLAYERIDMAP[],COLUMN(PLAYERIDMAP[LASTNAME]),FALSE)</f>
        <v>Corporan</v>
      </c>
      <c r="C328" s="51" t="str">
        <f>VLOOKUP(MYRANKS_H[[#This Row],[PLAYERID]],PLAYERIDMAP[],COLUMN(PLAYERIDMAP[FIRSTNAME]),FALSE)</f>
        <v>Carlos</v>
      </c>
      <c r="D328" s="51" t="str">
        <f>VLOOKUP(MYRANKS_H[[#This Row],[PLAYERID]],PLAYERIDMAP[],COLUMN(PLAYERIDMAP[TEAM]),FALSE)</f>
        <v>HOU</v>
      </c>
      <c r="E328" s="51" t="str">
        <f>VLOOKUP(MYRANKS_H[[#This Row],[PLAYERID]],PLAYERIDMAP[],COLUMN(PLAYERIDMAP[POS]),FALSE)</f>
        <v>C</v>
      </c>
      <c r="F328" s="51">
        <f>VLOOKUP(MYRANKS_H[[#This Row],[PLAYERID]],PLAYERIDMAP[],COLUMN(PLAYERIDMAP[IDFANGRAPHS]),FALSE)</f>
        <v>5587</v>
      </c>
      <c r="G328" s="52">
        <f>IFERROR(VLOOKUP(MYRANKS_H[[#This Row],[IDFANGRAPHS]],STEAMER_H[],COLUMN(STEAMER_H[PA]),FALSE),0)</f>
        <v>49</v>
      </c>
      <c r="H328" s="52">
        <f>IFERROR(VLOOKUP(MYRANKS_H[[#This Row],[IDFANGRAPHS]],STEAMER_H[],COLUMN(STEAMER_H[AB]),FALSE),0)</f>
        <v>45</v>
      </c>
      <c r="I328" s="52">
        <f>IFERROR(VLOOKUP(MYRANKS_H[[#This Row],[IDFANGRAPHS]],STEAMER_H[],COLUMN(STEAMER_H[H]),FALSE),0)</f>
        <v>10</v>
      </c>
      <c r="J328" s="52">
        <f>IFERROR(VLOOKUP(MYRANKS_H[[#This Row],[IDFANGRAPHS]],STEAMER_H[],COLUMN(STEAMER_H[2B]),FALSE),0)</f>
        <v>2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1</v>
      </c>
      <c r="M328" s="52">
        <f>IFERROR(VLOOKUP(MYRANKS_H[[#This Row],[IDFANGRAPHS]],STEAMER_H[],COLUMN(STEAMER_H[R]),FALSE),0)</f>
        <v>5</v>
      </c>
      <c r="N328" s="52">
        <f>IFERROR(VLOOKUP(MYRANKS_H[[#This Row],[IDFANGRAPHS]],STEAMER_H[],COLUMN(STEAMER_H[RBI]),FALSE),0)</f>
        <v>5</v>
      </c>
      <c r="O328" s="52">
        <f>IFERROR(VLOOKUP(MYRANKS_H[[#This Row],[IDFANGRAPHS]],STEAMER_H[],COLUMN(STEAMER_H[BB]),FALSE),0)</f>
        <v>3</v>
      </c>
      <c r="P328" s="52">
        <f>IFERROR(VLOOKUP(MYRANKS_H[[#This Row],[IDFANGRAPHS]],STEAMER_H[],COLUMN(STEAMER_H[HBP]),FALSE),0)</f>
        <v>1</v>
      </c>
      <c r="Q328" s="52">
        <f>IFERROR(VLOOKUP(MYRANKS_H[[#This Row],[IDFANGRAPHS]],STEAMER_H[],COLUMN(STEAMER_H[SO]),FALSE),0)</f>
        <v>11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0.22222222222222221</v>
      </c>
      <c r="T328" s="54">
        <f>IFERROR((MYRANKS_H[[#This Row],[H]]+MYRANKS_H[[#This Row],[BB]]+MYRANKS_H[[#This Row],[HBP]])/(MYRANKS_H[[#This Row],[AB]]+MYRANKS_H[[#This Row],[BB]]+MYRANKS_H[[#This Row],[HBP]]),0)</f>
        <v>0.2857142857142857</v>
      </c>
      <c r="U328" s="54">
        <f>IFERROR((MYRANKS_H[[#This Row],[H]]+MYRANKS_H[[#This Row],[2B]]+2*MYRANKS_H[[#This Row],[3B]]+3*MYRANKS_H[[#This Row],[HR]])/MYRANKS_H[[#This Row],[AB]],0)</f>
        <v>0.33333333333333331</v>
      </c>
      <c r="V3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  <c r="W328" s="69">
        <f>VLOOKUP(MYRANKS_H[[#This Row],[POS]],REPLACEMENT_LEVEL[],2,FALSE)</f>
        <v>284</v>
      </c>
      <c r="X328" s="69">
        <f>MYRANKS_H[[#This Row],[PROJ PTS]]-MYRANKS_H[[#This Row],[REPL LEVEL]]</f>
        <v>-255</v>
      </c>
    </row>
    <row r="329" spans="1:24" ht="15" customHeight="1" x14ac:dyDescent="0.25">
      <c r="A329" s="44" t="s">
        <v>17777</v>
      </c>
      <c r="B329" s="46" t="str">
        <f>VLOOKUP(MYRANKS_H[[#This Row],[PLAYERID]],PLAYERIDMAP[],COLUMN(PLAYERIDMAP[LASTNAME]),FALSE)</f>
        <v>Ludwick</v>
      </c>
      <c r="C329" s="51" t="str">
        <f>VLOOKUP(MYRANKS_H[[#This Row],[PLAYERID]],PLAYERIDMAP[],COLUMN(PLAYERIDMAP[FIRSTNAME]),FALSE)</f>
        <v>Ryan</v>
      </c>
      <c r="D329" s="51" t="str">
        <f>VLOOKUP(MYRANKS_H[[#This Row],[PLAYERID]],PLAYERIDMAP[],COLUMN(PLAYERIDMAP[TEAM]),FALSE)</f>
        <v>CIN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1260</v>
      </c>
      <c r="G329" s="52">
        <f>IFERROR(VLOOKUP(MYRANKS_H[[#This Row],[IDFANGRAPHS]],STEAMER_H[],COLUMN(STEAMER_H[PA]),FALSE),0)</f>
        <v>304</v>
      </c>
      <c r="H329" s="52">
        <f>IFERROR(VLOOKUP(MYRANKS_H[[#This Row],[IDFANGRAPHS]],STEAMER_H[],COLUMN(STEAMER_H[AB]),FALSE),0)</f>
        <v>274</v>
      </c>
      <c r="I329" s="52">
        <f>IFERROR(VLOOKUP(MYRANKS_H[[#This Row],[IDFANGRAPHS]],STEAMER_H[],COLUMN(STEAMER_H[H]),FALSE),0)</f>
        <v>65</v>
      </c>
      <c r="J329" s="52">
        <f>IFERROR(VLOOKUP(MYRANKS_H[[#This Row],[IDFANGRAPHS]],STEAMER_H[],COLUMN(STEAMER_H[2B]),FALSE),0)</f>
        <v>14</v>
      </c>
      <c r="K329" s="52">
        <f>IFERROR(VLOOKUP(MYRANKS_H[[#This Row],[IDFANGRAPHS]],STEAMER_H[],COLUMN(STEAMER_H[3B]),FALSE),0)</f>
        <v>0</v>
      </c>
      <c r="L329" s="52">
        <f>IFERROR(VLOOKUP(MYRANKS_H[[#This Row],[IDFANGRAPHS]],STEAMER_H[],COLUMN(STEAMER_H[HR]),FALSE),0)</f>
        <v>8</v>
      </c>
      <c r="M329" s="52">
        <f>IFERROR(VLOOKUP(MYRANKS_H[[#This Row],[IDFANGRAPHS]],STEAMER_H[],COLUMN(STEAMER_H[R]),FALSE),0)</f>
        <v>30</v>
      </c>
      <c r="N329" s="52">
        <f>IFERROR(VLOOKUP(MYRANKS_H[[#This Row],[IDFANGRAPHS]],STEAMER_H[],COLUMN(STEAMER_H[RBI]),FALSE),0)</f>
        <v>33</v>
      </c>
      <c r="O329" s="52">
        <f>IFERROR(VLOOKUP(MYRANKS_H[[#This Row],[IDFANGRAPHS]],STEAMER_H[],COLUMN(STEAMER_H[BB]),FALSE),0)</f>
        <v>24</v>
      </c>
      <c r="P329" s="52">
        <f>IFERROR(VLOOKUP(MYRANKS_H[[#This Row],[IDFANGRAPHS]],STEAMER_H[],COLUMN(STEAMER_H[HBP]),FALSE),0)</f>
        <v>3</v>
      </c>
      <c r="Q329" s="52">
        <f>IFERROR(VLOOKUP(MYRANKS_H[[#This Row],[IDFANGRAPHS]],STEAMER_H[],COLUMN(STEAMER_H[SO]),FALSE),0)</f>
        <v>68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0.23722627737226276</v>
      </c>
      <c r="T329" s="54">
        <f>IFERROR((MYRANKS_H[[#This Row],[H]]+MYRANKS_H[[#This Row],[BB]]+MYRANKS_H[[#This Row],[HBP]])/(MYRANKS_H[[#This Row],[AB]]+MYRANKS_H[[#This Row],[BB]]+MYRANKS_H[[#This Row],[HBP]]),0)</f>
        <v>0.30564784053156147</v>
      </c>
      <c r="U329" s="54">
        <f>IFERROR((MYRANKS_H[[#This Row],[H]]+MYRANKS_H[[#This Row],[2B]]+2*MYRANKS_H[[#This Row],[3B]]+3*MYRANKS_H[[#This Row],[HR]])/MYRANKS_H[[#This Row],[AB]],0)</f>
        <v>0.37591240875912407</v>
      </c>
      <c r="V3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  <c r="W329" s="69">
        <f>VLOOKUP(MYRANKS_H[[#This Row],[POS]],REPLACEMENT_LEVEL[],2,FALSE)</f>
        <v>496</v>
      </c>
      <c r="X329" s="69">
        <f>MYRANKS_H[[#This Row],[PROJ PTS]]-MYRANKS_H[[#This Row],[REPL LEVEL]]</f>
        <v>-256</v>
      </c>
    </row>
    <row r="330" spans="1:24" ht="15" customHeight="1" x14ac:dyDescent="0.25">
      <c r="A330" s="44" t="s">
        <v>17269</v>
      </c>
      <c r="B330" s="46" t="str">
        <f>VLOOKUP(MYRANKS_H[[#This Row],[PLAYERID]],PLAYERIDMAP[],COLUMN(PLAYERIDMAP[LASTNAME]),FALSE)</f>
        <v>Johnson</v>
      </c>
      <c r="C330" s="51" t="str">
        <f>VLOOKUP(MYRANKS_H[[#This Row],[PLAYERID]],PLAYERIDMAP[],COLUMN(PLAYERIDMAP[FIRSTNAME]),FALSE)</f>
        <v>Chris</v>
      </c>
      <c r="D330" s="51" t="str">
        <f>VLOOKUP(MYRANKS_H[[#This Row],[PLAYERID]],PLAYERIDMAP[],COLUMN(PLAYERIDMAP[TEAM]),FALSE)</f>
        <v>ATL</v>
      </c>
      <c r="E330" s="51" t="str">
        <f>VLOOKUP(MYRANKS_H[[#This Row],[PLAYERID]],PLAYERIDMAP[],COLUMN(PLAYERIDMAP[POS]),FALSE)</f>
        <v>3B</v>
      </c>
      <c r="F330" s="51">
        <f>VLOOKUP(MYRANKS_H[[#This Row],[PLAYERID]],PLAYERIDMAP[],COLUMN(PLAYERIDMAP[IDFANGRAPHS]),FALSE)</f>
        <v>1191</v>
      </c>
      <c r="G330" s="52">
        <f>IFERROR(VLOOKUP(MYRANKS_H[[#This Row],[IDFANGRAPHS]],STEAMER_H[],COLUMN(STEAMER_H[PA]),FALSE),0)</f>
        <v>302</v>
      </c>
      <c r="H330" s="52">
        <f>IFERROR(VLOOKUP(MYRANKS_H[[#This Row],[IDFANGRAPHS]],STEAMER_H[],COLUMN(STEAMER_H[AB]),FALSE),0)</f>
        <v>281</v>
      </c>
      <c r="I330" s="52">
        <f>IFERROR(VLOOKUP(MYRANKS_H[[#This Row],[IDFANGRAPHS]],STEAMER_H[],COLUMN(STEAMER_H[H]),FALSE),0)</f>
        <v>75</v>
      </c>
      <c r="J330" s="52">
        <f>IFERROR(VLOOKUP(MYRANKS_H[[#This Row],[IDFANGRAPHS]],STEAMER_H[],COLUMN(STEAMER_H[2B]),FALSE),0)</f>
        <v>15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27</v>
      </c>
      <c r="N330" s="52">
        <f>IFERROR(VLOOKUP(MYRANKS_H[[#This Row],[IDFANGRAPHS]],STEAMER_H[],COLUMN(STEAMER_H[RBI]),FALSE),0)</f>
        <v>31</v>
      </c>
      <c r="O330" s="52">
        <f>IFERROR(VLOOKUP(MYRANKS_H[[#This Row],[IDFANGRAPHS]],STEAMER_H[],COLUMN(STEAMER_H[BB]),FALSE),0)</f>
        <v>15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73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0.2669039145907473</v>
      </c>
      <c r="T330" s="54">
        <f>IFERROR((MYRANKS_H[[#This Row],[H]]+MYRANKS_H[[#This Row],[BB]]+MYRANKS_H[[#This Row],[HBP]])/(MYRANKS_H[[#This Row],[AB]]+MYRANKS_H[[#This Row],[BB]]+MYRANKS_H[[#This Row],[HBP]]),0)</f>
        <v>0.3087248322147651</v>
      </c>
      <c r="U330" s="54">
        <f>IFERROR((MYRANKS_H[[#This Row],[H]]+MYRANKS_H[[#This Row],[2B]]+2*MYRANKS_H[[#This Row],[3B]]+3*MYRANKS_H[[#This Row],[HR]])/MYRANKS_H[[#This Row],[AB]],0)</f>
        <v>0.38434163701067614</v>
      </c>
      <c r="V3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  <c r="W330" s="69">
        <f>VLOOKUP(MYRANKS_H[[#This Row],[POS]],REPLACEMENT_LEVEL[],2,FALSE)</f>
        <v>501</v>
      </c>
      <c r="X330" s="69">
        <f>MYRANKS_H[[#This Row],[PROJ PTS]]-MYRANKS_H[[#This Row],[REPL LEVEL]]</f>
        <v>-257</v>
      </c>
    </row>
    <row r="331" spans="1:24" ht="15" customHeight="1" x14ac:dyDescent="0.25">
      <c r="A331" s="44" t="s">
        <v>19284</v>
      </c>
      <c r="B331" s="46" t="str">
        <f>VLOOKUP(MYRANKS_H[[#This Row],[PLAYERID]],PLAYERIDMAP[],COLUMN(PLAYERIDMAP[LASTNAME]),FALSE)</f>
        <v>Ruf</v>
      </c>
      <c r="C331" s="51" t="str">
        <f>VLOOKUP(MYRANKS_H[[#This Row],[PLAYERID]],PLAYERIDMAP[],COLUMN(PLAYERIDMAP[FIRSTNAME]),FALSE)</f>
        <v>Darin</v>
      </c>
      <c r="D331" s="51" t="str">
        <f>VLOOKUP(MYRANKS_H[[#This Row],[PLAYERID]],PLAYERIDMAP[],COLUMN(PLAYERIDMAP[TEAM]),FALSE)</f>
        <v>PHI</v>
      </c>
      <c r="E331" s="51" t="str">
        <f>VLOOKUP(MYRANKS_H[[#This Row],[PLAYERID]],PLAYERIDMAP[],COLUMN(PLAYERIDMAP[POS]),FALSE)</f>
        <v>1B</v>
      </c>
      <c r="F331" s="51">
        <f>VLOOKUP(MYRANKS_H[[#This Row],[PLAYERID]],PLAYERIDMAP[],COLUMN(PLAYERIDMAP[IDFANGRAPHS]),FALSE)</f>
        <v>9929</v>
      </c>
      <c r="G331" s="52">
        <f>IFERROR(VLOOKUP(MYRANKS_H[[#This Row],[IDFANGRAPHS]],STEAMER_H[],COLUMN(STEAMER_H[PA]),FALSE),0)</f>
        <v>250</v>
      </c>
      <c r="H331" s="52">
        <f>IFERROR(VLOOKUP(MYRANKS_H[[#This Row],[IDFANGRAPHS]],STEAMER_H[],COLUMN(STEAMER_H[AB]),FALSE),0)</f>
        <v>222</v>
      </c>
      <c r="I331" s="52">
        <f>IFERROR(VLOOKUP(MYRANKS_H[[#This Row],[IDFANGRAPHS]],STEAMER_H[],COLUMN(STEAMER_H[H]),FALSE),0)</f>
        <v>53</v>
      </c>
      <c r="J331" s="52">
        <f>IFERROR(VLOOKUP(MYRANKS_H[[#This Row],[IDFANGRAPHS]],STEAMER_H[],COLUMN(STEAMER_H[2B]),FALSE),0)</f>
        <v>12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7</v>
      </c>
      <c r="M331" s="52">
        <f>IFERROR(VLOOKUP(MYRANKS_H[[#This Row],[IDFANGRAPHS]],STEAMER_H[],COLUMN(STEAMER_H[R]),FALSE),0)</f>
        <v>25</v>
      </c>
      <c r="N331" s="52">
        <f>IFERROR(VLOOKUP(MYRANKS_H[[#This Row],[IDFANGRAPHS]],STEAMER_H[],COLUMN(STEAMER_H[RBI]),FALSE),0)</f>
        <v>27</v>
      </c>
      <c r="O331" s="52">
        <f>IFERROR(VLOOKUP(MYRANKS_H[[#This Row],[IDFANGRAPHS]],STEAMER_H[],COLUMN(STEAMER_H[BB]),FALSE),0)</f>
        <v>21</v>
      </c>
      <c r="P331" s="52">
        <f>IFERROR(VLOOKUP(MYRANKS_H[[#This Row],[IDFANGRAPHS]],STEAMER_H[],COLUMN(STEAMER_H[HBP]),FALSE),0)</f>
        <v>3</v>
      </c>
      <c r="Q331" s="52">
        <f>IFERROR(VLOOKUP(MYRANKS_H[[#This Row],[IDFANGRAPHS]],STEAMER_H[],COLUMN(STEAMER_H[SO]),FALSE),0)</f>
        <v>62</v>
      </c>
      <c r="R331" s="52">
        <f>IFERROR(VLOOKUP(MYRANKS_H[[#This Row],[IDFANGRAPHS]],STEAMER_H[],COLUMN(STEAMER_H[SB]),FALSE),0)</f>
        <v>1</v>
      </c>
      <c r="S331" s="54">
        <f>IFERROR(MYRANKS_H[[#This Row],[H]]/MYRANKS_H[[#This Row],[AB]],0)</f>
        <v>0.23873873873873874</v>
      </c>
      <c r="T331" s="54">
        <f>IFERROR((MYRANKS_H[[#This Row],[H]]+MYRANKS_H[[#This Row],[BB]]+MYRANKS_H[[#This Row],[HBP]])/(MYRANKS_H[[#This Row],[AB]]+MYRANKS_H[[#This Row],[BB]]+MYRANKS_H[[#This Row],[HBP]]),0)</f>
        <v>0.31300813008130079</v>
      </c>
      <c r="U331" s="54">
        <f>IFERROR((MYRANKS_H[[#This Row],[H]]+MYRANKS_H[[#This Row],[2B]]+2*MYRANKS_H[[#This Row],[3B]]+3*MYRANKS_H[[#This Row],[HR]])/MYRANKS_H[[#This Row],[AB]],0)</f>
        <v>0.38738738738738737</v>
      </c>
      <c r="V3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1" s="69">
        <f>VLOOKUP(MYRANKS_H[[#This Row],[POS]],REPLACEMENT_LEVEL[],2,FALSE)</f>
        <v>467</v>
      </c>
      <c r="X331" s="69">
        <f>MYRANKS_H[[#This Row],[PROJ PTS]]-MYRANKS_H[[#This Row],[REPL LEVEL]]</f>
        <v>-259</v>
      </c>
    </row>
    <row r="332" spans="1:24" ht="15" customHeight="1" x14ac:dyDescent="0.25">
      <c r="A332" s="44" t="s">
        <v>19480</v>
      </c>
      <c r="B332" s="46" t="str">
        <f>VLOOKUP(MYRANKS_H[[#This Row],[PLAYERID]],PLAYERIDMAP[],COLUMN(PLAYERIDMAP[LASTNAME]),FALSE)</f>
        <v>Schumaker</v>
      </c>
      <c r="C332" s="51" t="str">
        <f>VLOOKUP(MYRANKS_H[[#This Row],[PLAYERID]],PLAYERIDMAP[],COLUMN(PLAYERIDMAP[FIRSTNAME]),FALSE)</f>
        <v>Skip</v>
      </c>
      <c r="D332" s="51" t="str">
        <f>VLOOKUP(MYRANKS_H[[#This Row],[PLAYERID]],PLAYERIDMAP[],COLUMN(PLAYERIDMAP[TEAM]),FALSE)</f>
        <v>CIN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3704</v>
      </c>
      <c r="G332" s="52">
        <f>IFERROR(VLOOKUP(MYRANKS_H[[#This Row],[IDFANGRAPHS]],STEAMER_H[],COLUMN(STEAMER_H[PA]),FALSE),0)</f>
        <v>368</v>
      </c>
      <c r="H332" s="52">
        <f>IFERROR(VLOOKUP(MYRANKS_H[[#This Row],[IDFANGRAPHS]],STEAMER_H[],COLUMN(STEAMER_H[AB]),FALSE),0)</f>
        <v>334</v>
      </c>
      <c r="I332" s="52">
        <f>IFERROR(VLOOKUP(MYRANKS_H[[#This Row],[IDFANGRAPHS]],STEAMER_H[],COLUMN(STEAMER_H[H]),FALSE),0)</f>
        <v>80</v>
      </c>
      <c r="J332" s="52">
        <f>IFERROR(VLOOKUP(MYRANKS_H[[#This Row],[IDFANGRAPHS]],STEAMER_H[],COLUMN(STEAMER_H[2B]),FALSE),0)</f>
        <v>16</v>
      </c>
      <c r="K332" s="52">
        <f>IFERROR(VLOOKUP(MYRANKS_H[[#This Row],[IDFANGRAPHS]],STEAMER_H[],COLUMN(STEAMER_H[3B]),FALSE),0)</f>
        <v>1</v>
      </c>
      <c r="L332" s="52">
        <f>IFERROR(VLOOKUP(MYRANKS_H[[#This Row],[IDFANGRAPHS]],STEAMER_H[],COLUMN(STEAMER_H[HR]),FALSE),0)</f>
        <v>3</v>
      </c>
      <c r="M332" s="52">
        <f>IFERROR(VLOOKUP(MYRANKS_H[[#This Row],[IDFANGRAPHS]],STEAMER_H[],COLUMN(STEAMER_H[R]),FALSE),0)</f>
        <v>31</v>
      </c>
      <c r="N332" s="52">
        <f>IFERROR(VLOOKUP(MYRANKS_H[[#This Row],[IDFANGRAPHS]],STEAMER_H[],COLUMN(STEAMER_H[RBI]),FALSE),0)</f>
        <v>28</v>
      </c>
      <c r="O332" s="52">
        <f>IFERROR(VLOOKUP(MYRANKS_H[[#This Row],[IDFANGRAPHS]],STEAMER_H[],COLUMN(STEAMER_H[BB]),FALSE),0)</f>
        <v>27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66</v>
      </c>
      <c r="R332" s="52">
        <f>IFERROR(VLOOKUP(MYRANKS_H[[#This Row],[IDFANGRAPHS]],STEAMER_H[],COLUMN(STEAMER_H[SB]),FALSE),0)</f>
        <v>3</v>
      </c>
      <c r="S332" s="54">
        <f>IFERROR(MYRANKS_H[[#This Row],[H]]/MYRANKS_H[[#This Row],[AB]],0)</f>
        <v>0.23952095808383234</v>
      </c>
      <c r="T332" s="54">
        <f>IFERROR((MYRANKS_H[[#This Row],[H]]+MYRANKS_H[[#This Row],[BB]]+MYRANKS_H[[#This Row],[HBP]])/(MYRANKS_H[[#This Row],[AB]]+MYRANKS_H[[#This Row],[BB]]+MYRANKS_H[[#This Row],[HBP]]),0)</f>
        <v>0.30219780219780218</v>
      </c>
      <c r="U332" s="54">
        <f>IFERROR((MYRANKS_H[[#This Row],[H]]+MYRANKS_H[[#This Row],[2B]]+2*MYRANKS_H[[#This Row],[3B]]+3*MYRANKS_H[[#This Row],[HR]])/MYRANKS_H[[#This Row],[AB]],0)</f>
        <v>0.32035928143712578</v>
      </c>
      <c r="V3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  <c r="W332" s="69">
        <f>VLOOKUP(MYRANKS_H[[#This Row],[POS]],REPLACEMENT_LEVEL[],2,FALSE)</f>
        <v>496</v>
      </c>
      <c r="X332" s="69">
        <f>MYRANKS_H[[#This Row],[PROJ PTS]]-MYRANKS_H[[#This Row],[REPL LEVEL]]</f>
        <v>-260</v>
      </c>
    </row>
    <row r="333" spans="1:24" x14ac:dyDescent="0.25">
      <c r="A333" s="44" t="s">
        <v>19263</v>
      </c>
      <c r="B333" s="46" t="str">
        <f>VLOOKUP(MYRANKS_H[[#This Row],[PLAYERID]],PLAYERIDMAP[],COLUMN(PLAYERIDMAP[LASTNAME]),FALSE)</f>
        <v>Ross</v>
      </c>
      <c r="C333" s="51" t="str">
        <f>VLOOKUP(MYRANKS_H[[#This Row],[PLAYERID]],PLAYERIDMAP[],COLUMN(PLAYERIDMAP[FIRSTNAME]),FALSE)</f>
        <v>David</v>
      </c>
      <c r="D333" s="51" t="str">
        <f>VLOOKUP(MYRANKS_H[[#This Row],[PLAYERID]],PLAYERIDMAP[],COLUMN(PLAYERIDMAP[TEAM]),FALSE)</f>
        <v>N/A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1551</v>
      </c>
      <c r="G333" s="52">
        <f>IFERROR(VLOOKUP(MYRANKS_H[[#This Row],[IDFANGRAPHS]],STEAMER_H[],COLUMN(STEAMER_H[PA]),FALSE),0)</f>
        <v>30</v>
      </c>
      <c r="H333" s="52">
        <f>IFERROR(VLOOKUP(MYRANKS_H[[#This Row],[IDFANGRAPHS]],STEAMER_H[],COLUMN(STEAMER_H[AB]),FALSE),0)</f>
        <v>27</v>
      </c>
      <c r="I333" s="52">
        <f>IFERROR(VLOOKUP(MYRANKS_H[[#This Row],[IDFANGRAPHS]],STEAMER_H[],COLUMN(STEAMER_H[H]),FALSE),0)</f>
        <v>6</v>
      </c>
      <c r="J333" s="52">
        <f>IFERROR(VLOOKUP(MYRANKS_H[[#This Row],[IDFANGRAPHS]],STEAMER_H[],COLUMN(STEAMER_H[2B]),FALSE),0)</f>
        <v>1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1</v>
      </c>
      <c r="M333" s="52">
        <f>IFERROR(VLOOKUP(MYRANKS_H[[#This Row],[IDFANGRAPHS]],STEAMER_H[],COLUMN(STEAMER_H[R]),FALSE),0)</f>
        <v>3</v>
      </c>
      <c r="N333" s="52">
        <f>IFERROR(VLOOKUP(MYRANKS_H[[#This Row],[IDFANGRAPHS]],STEAMER_H[],COLUMN(STEAMER_H[RBI]),FALSE),0)</f>
        <v>3</v>
      </c>
      <c r="O333" s="52">
        <f>IFERROR(VLOOKUP(MYRANKS_H[[#This Row],[IDFANGRAPHS]],STEAMER_H[],COLUMN(STEAMER_H[BB]),FALSE),0)</f>
        <v>3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10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0.22222222222222221</v>
      </c>
      <c r="T333" s="54">
        <f>IFERROR((MYRANKS_H[[#This Row],[H]]+MYRANKS_H[[#This Row],[BB]]+MYRANKS_H[[#This Row],[HBP]])/(MYRANKS_H[[#This Row],[AB]]+MYRANKS_H[[#This Row],[BB]]+MYRANKS_H[[#This Row],[HBP]]),0)</f>
        <v>0.3</v>
      </c>
      <c r="U333" s="54">
        <f>IFERROR((MYRANKS_H[[#This Row],[H]]+MYRANKS_H[[#This Row],[2B]]+2*MYRANKS_H[[#This Row],[3B]]+3*MYRANKS_H[[#This Row],[HR]])/MYRANKS_H[[#This Row],[AB]],0)</f>
        <v>0.37037037037037035</v>
      </c>
      <c r="V3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  <c r="W333" s="69">
        <f>VLOOKUP(MYRANKS_H[[#This Row],[POS]],REPLACEMENT_LEVEL[],2,FALSE)</f>
        <v>284</v>
      </c>
      <c r="X333" s="69">
        <f>MYRANKS_H[[#This Row],[PROJ PTS]]-MYRANKS_H[[#This Row],[REPL LEVEL]]</f>
        <v>-260</v>
      </c>
    </row>
    <row r="334" spans="1:24" ht="15" customHeight="1" x14ac:dyDescent="0.25">
      <c r="A334" s="44" t="s">
        <v>14842</v>
      </c>
      <c r="B334" s="46" t="str">
        <f>VLOOKUP(MYRANKS_H[[#This Row],[PLAYERID]],PLAYERIDMAP[],COLUMN(PLAYERIDMAP[LASTNAME]),FALSE)</f>
        <v>Baker</v>
      </c>
      <c r="C334" s="51" t="str">
        <f>VLOOKUP(MYRANKS_H[[#This Row],[PLAYERID]],PLAYERIDMAP[],COLUMN(PLAYERIDMAP[FIRSTNAME]),FALSE)</f>
        <v>John</v>
      </c>
      <c r="D334" s="51" t="str">
        <f>VLOOKUP(MYRANKS_H[[#This Row],[PLAYERID]],PLAYERIDMAP[],COLUMN(PLAYERIDMAP[TEAM]),FALSE)</f>
        <v>SD</v>
      </c>
      <c r="E334" s="51" t="str">
        <f>VLOOKUP(MYRANKS_H[[#This Row],[PLAYERID]],PLAYERIDMAP[],COLUMN(PLAYERIDMAP[POS]),FALSE)</f>
        <v>C</v>
      </c>
      <c r="F334" s="51">
        <f>VLOOKUP(MYRANKS_H[[#This Row],[PLAYERID]],PLAYERIDMAP[],COLUMN(PLAYERIDMAP[IDFANGRAPHS]),FALSE)</f>
        <v>4756</v>
      </c>
      <c r="G334" s="52">
        <f>IFERROR(VLOOKUP(MYRANKS_H[[#This Row],[IDFANGRAPHS]],STEAMER_H[],COLUMN(STEAMER_H[PA]),FALSE),0)</f>
        <v>60</v>
      </c>
      <c r="H334" s="52">
        <f>IFERROR(VLOOKUP(MYRANKS_H[[#This Row],[IDFANGRAPHS]],STEAMER_H[],COLUMN(STEAMER_H[AB]),FALSE),0)</f>
        <v>54</v>
      </c>
      <c r="I334" s="52">
        <f>IFERROR(VLOOKUP(MYRANKS_H[[#This Row],[IDFANGRAPHS]],STEAMER_H[],COLUMN(STEAMER_H[H]),FALSE),0)</f>
        <v>11</v>
      </c>
      <c r="J334" s="52">
        <f>IFERROR(VLOOKUP(MYRANKS_H[[#This Row],[IDFANGRAPHS]],STEAMER_H[],COLUMN(STEAMER_H[2B]),FALSE),0)</f>
        <v>2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4</v>
      </c>
      <c r="N334" s="52">
        <f>IFERROR(VLOOKUP(MYRANKS_H[[#This Row],[IDFANGRAPHS]],STEAMER_H[],COLUMN(STEAMER_H[RBI]),FALSE),0)</f>
        <v>4</v>
      </c>
      <c r="O334" s="52">
        <f>IFERROR(VLOOKUP(MYRANKS_H[[#This Row],[IDFANGRAPHS]],STEAMER_H[],COLUMN(STEAMER_H[BB]),FALSE),0)</f>
        <v>5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15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0.20370370370370369</v>
      </c>
      <c r="T334" s="54">
        <f>IFERROR((MYRANKS_H[[#This Row],[H]]+MYRANKS_H[[#This Row],[BB]]+MYRANKS_H[[#This Row],[HBP]])/(MYRANKS_H[[#This Row],[AB]]+MYRANKS_H[[#This Row],[BB]]+MYRANKS_H[[#This Row],[HBP]]),0)</f>
        <v>0.2711864406779661</v>
      </c>
      <c r="U334" s="54">
        <f>IFERROR((MYRANKS_H[[#This Row],[H]]+MYRANKS_H[[#This Row],[2B]]+2*MYRANKS_H[[#This Row],[3B]]+3*MYRANKS_H[[#This Row],[HR]])/MYRANKS_H[[#This Row],[AB]],0)</f>
        <v>0.24074074074074073</v>
      </c>
      <c r="V3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334" s="69">
        <f>VLOOKUP(MYRANKS_H[[#This Row],[POS]],REPLACEMENT_LEVEL[],2,FALSE)</f>
        <v>284</v>
      </c>
      <c r="X334" s="69">
        <f>MYRANKS_H[[#This Row],[PROJ PTS]]-MYRANKS_H[[#This Row],[REPL LEVEL]]</f>
        <v>-262</v>
      </c>
    </row>
    <row r="335" spans="1:24" ht="15" customHeight="1" x14ac:dyDescent="0.25">
      <c r="A335" s="44" t="s">
        <v>19383</v>
      </c>
      <c r="B335" s="46" t="str">
        <f>VLOOKUP(MYRANKS_H[[#This Row],[PLAYERID]],PLAYERIDMAP[],COLUMN(PLAYERIDMAP[LASTNAME]),FALSE)</f>
        <v>Sanchez</v>
      </c>
      <c r="C335" s="51" t="str">
        <f>VLOOKUP(MYRANKS_H[[#This Row],[PLAYERID]],PLAYERIDMAP[],COLUMN(PLAYERIDMAP[FIRSTNAME]),FALSE)</f>
        <v>Hector</v>
      </c>
      <c r="D335" s="51" t="str">
        <f>VLOOKUP(MYRANKS_H[[#This Row],[PLAYERID]],PLAYERIDMAP[],COLUMN(PLAYERIDMAP[TEAM]),FALSE)</f>
        <v>SF</v>
      </c>
      <c r="E335" s="51" t="str">
        <f>VLOOKUP(MYRANKS_H[[#This Row],[PLAYERID]],PLAYERIDMAP[],COLUMN(PLAYERIDMAP[POS]),FALSE)</f>
        <v>C</v>
      </c>
      <c r="F335" s="51">
        <f>VLOOKUP(MYRANKS_H[[#This Row],[PLAYERID]],PLAYERIDMAP[],COLUMN(PLAYERIDMAP[IDFANGRAPHS]),FALSE)</f>
        <v>10289</v>
      </c>
      <c r="G335" s="52">
        <f>IFERROR(VLOOKUP(MYRANKS_H[[#This Row],[IDFANGRAPHS]],STEAMER_H[],COLUMN(STEAMER_H[PA]),FALSE),0)</f>
        <v>31</v>
      </c>
      <c r="H335" s="52">
        <f>IFERROR(VLOOKUP(MYRANKS_H[[#This Row],[IDFANGRAPHS]],STEAMER_H[],COLUMN(STEAMER_H[AB]),FALSE),0)</f>
        <v>28</v>
      </c>
      <c r="I335" s="52">
        <f>IFERROR(VLOOKUP(MYRANKS_H[[#This Row],[IDFANGRAPHS]],STEAMER_H[],COLUMN(STEAMER_H[H]),FALSE),0)</f>
        <v>6</v>
      </c>
      <c r="J335" s="52">
        <f>IFERROR(VLOOKUP(MYRANKS_H[[#This Row],[IDFANGRAPHS]],STEAMER_H[],COLUMN(STEAMER_H[2B]),FALSE),0)</f>
        <v>1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1</v>
      </c>
      <c r="M335" s="52">
        <f>IFERROR(VLOOKUP(MYRANKS_H[[#This Row],[IDFANGRAPHS]],STEAMER_H[],COLUMN(STEAMER_H[R]),FALSE),0)</f>
        <v>3</v>
      </c>
      <c r="N335" s="52">
        <f>IFERROR(VLOOKUP(MYRANKS_H[[#This Row],[IDFANGRAPHS]],STEAMER_H[],COLUMN(STEAMER_H[RBI]),FALSE),0)</f>
        <v>3</v>
      </c>
      <c r="O335" s="52">
        <f>IFERROR(VLOOKUP(MYRANKS_H[[#This Row],[IDFANGRAPHS]],STEAMER_H[],COLUMN(STEAMER_H[BB]),FALSE),0)</f>
        <v>2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7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0.21428571428571427</v>
      </c>
      <c r="T335" s="54">
        <f>IFERROR((MYRANKS_H[[#This Row],[H]]+MYRANKS_H[[#This Row],[BB]]+MYRANKS_H[[#This Row],[HBP]])/(MYRANKS_H[[#This Row],[AB]]+MYRANKS_H[[#This Row],[BB]]+MYRANKS_H[[#This Row],[HBP]]),0)</f>
        <v>0.26666666666666666</v>
      </c>
      <c r="U335" s="54">
        <f>IFERROR((MYRANKS_H[[#This Row],[H]]+MYRANKS_H[[#This Row],[2B]]+2*MYRANKS_H[[#This Row],[3B]]+3*MYRANKS_H[[#This Row],[HR]])/MYRANKS_H[[#This Row],[AB]],0)</f>
        <v>0.35714285714285715</v>
      </c>
      <c r="V3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5" s="69">
        <f>VLOOKUP(MYRANKS_H[[#This Row],[POS]],REPLACEMENT_LEVEL[],2,FALSE)</f>
        <v>284</v>
      </c>
      <c r="X335" s="69">
        <f>MYRANKS_H[[#This Row],[PROJ PTS]]-MYRANKS_H[[#This Row],[REPL LEVEL]]</f>
        <v>-264</v>
      </c>
    </row>
    <row r="336" spans="1:24" ht="15" customHeight="1" x14ac:dyDescent="0.25">
      <c r="A336" s="44" t="s">
        <v>19861</v>
      </c>
      <c r="B336" s="46" t="str">
        <f>VLOOKUP(MYRANKS_H[[#This Row],[PLAYERID]],PLAYERIDMAP[],COLUMN(PLAYERIDMAP[LASTNAME]),FALSE)</f>
        <v>Thole</v>
      </c>
      <c r="C336" s="51" t="str">
        <f>VLOOKUP(MYRANKS_H[[#This Row],[PLAYERID]],PLAYERIDMAP[],COLUMN(PLAYERIDMAP[FIRSTNAME]),FALSE)</f>
        <v>Josh</v>
      </c>
      <c r="D336" s="51" t="str">
        <f>VLOOKUP(MYRANKS_H[[#This Row],[PLAYERID]],PLAYERIDMAP[],COLUMN(PLAYERIDMAP[TEAM]),FALSE)</f>
        <v>TOR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9689</v>
      </c>
      <c r="G336" s="52">
        <f>IFERROR(VLOOKUP(MYRANKS_H[[#This Row],[IDFANGRAPHS]],STEAMER_H[],COLUMN(STEAMER_H[PA]),FALSE),0)</f>
        <v>30</v>
      </c>
      <c r="H336" s="52">
        <f>IFERROR(VLOOKUP(MYRANKS_H[[#This Row],[IDFANGRAPHS]],STEAMER_H[],COLUMN(STEAMER_H[AB]),FALSE),0)</f>
        <v>27</v>
      </c>
      <c r="I336" s="52">
        <f>IFERROR(VLOOKUP(MYRANKS_H[[#This Row],[IDFANGRAPHS]],STEAMER_H[],COLUMN(STEAMER_H[H]),FALSE),0)</f>
        <v>7</v>
      </c>
      <c r="J336" s="52">
        <f>IFERROR(VLOOKUP(MYRANKS_H[[#This Row],[IDFANGRAPHS]],STEAMER_H[],COLUMN(STEAMER_H[2B]),FALSE),0)</f>
        <v>1</v>
      </c>
      <c r="K336" s="52">
        <f>IFERROR(VLOOKUP(MYRANKS_H[[#This Row],[IDFANGRAPHS]],STEAMER_H[],COLUMN(STEAMER_H[3B]),FALSE),0)</f>
        <v>0</v>
      </c>
      <c r="L336" s="52">
        <f>IFERROR(VLOOKUP(MYRANKS_H[[#This Row],[IDFANGRAPHS]],STEAMER_H[],COLUMN(STEAMER_H[HR]),FALSE),0)</f>
        <v>0</v>
      </c>
      <c r="M336" s="52">
        <f>IFERROR(VLOOKUP(MYRANKS_H[[#This Row],[IDFANGRAPHS]],STEAMER_H[],COLUMN(STEAMER_H[R]),FALSE),0)</f>
        <v>3</v>
      </c>
      <c r="N336" s="52">
        <f>IFERROR(VLOOKUP(MYRANKS_H[[#This Row],[IDFANGRAPHS]],STEAMER_H[],COLUMN(STEAMER_H[RBI]),FALSE),0)</f>
        <v>3</v>
      </c>
      <c r="O336" s="52">
        <f>IFERROR(VLOOKUP(MYRANKS_H[[#This Row],[IDFANGRAPHS]],STEAMER_H[],COLUMN(STEAMER_H[BB]),FALSE),0)</f>
        <v>3</v>
      </c>
      <c r="P336" s="52">
        <f>IFERROR(VLOOKUP(MYRANKS_H[[#This Row],[IDFANGRAPHS]],STEAMER_H[],COLUMN(STEAMER_H[HBP]),FALSE),0)</f>
        <v>0</v>
      </c>
      <c r="Q336" s="52">
        <f>IFERROR(VLOOKUP(MYRANKS_H[[#This Row],[IDFANGRAPHS]],STEAMER_H[],COLUMN(STEAMER_H[SO]),FALSE),0)</f>
        <v>5</v>
      </c>
      <c r="R336" s="52">
        <f>IFERROR(VLOOKUP(MYRANKS_H[[#This Row],[IDFANGRAPHS]],STEAMER_H[],COLUMN(STEAMER_H[SB]),FALSE),0)</f>
        <v>0</v>
      </c>
      <c r="S336" s="54">
        <f>IFERROR(MYRANKS_H[[#This Row],[H]]/MYRANKS_H[[#This Row],[AB]],0)</f>
        <v>0.25925925925925924</v>
      </c>
      <c r="T336" s="54">
        <f>IFERROR((MYRANKS_H[[#This Row],[H]]+MYRANKS_H[[#This Row],[BB]]+MYRANKS_H[[#This Row],[HBP]])/(MYRANKS_H[[#This Row],[AB]]+MYRANKS_H[[#This Row],[BB]]+MYRANKS_H[[#This Row],[HBP]]),0)</f>
        <v>0.33333333333333331</v>
      </c>
      <c r="U336" s="54">
        <f>IFERROR((MYRANKS_H[[#This Row],[H]]+MYRANKS_H[[#This Row],[2B]]+2*MYRANKS_H[[#This Row],[3B]]+3*MYRANKS_H[[#This Row],[HR]])/MYRANKS_H[[#This Row],[AB]],0)</f>
        <v>0.29629629629629628</v>
      </c>
      <c r="V3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6" s="69">
        <f>VLOOKUP(MYRANKS_H[[#This Row],[POS]],REPLACEMENT_LEVEL[],2,FALSE)</f>
        <v>284</v>
      </c>
      <c r="X336" s="69">
        <f>MYRANKS_H[[#This Row],[PROJ PTS]]-MYRANKS_H[[#This Row],[REPL LEVEL]]</f>
        <v>-264</v>
      </c>
    </row>
    <row r="337" spans="1:24" ht="15" customHeight="1" x14ac:dyDescent="0.25">
      <c r="A337" s="44" t="s">
        <v>14799</v>
      </c>
      <c r="B337" s="46" t="str">
        <f>VLOOKUP(MYRANKS_H[[#This Row],[PLAYERID]],PLAYERIDMAP[],COLUMN(PLAYERIDMAP[LASTNAME]),FALSE)</f>
        <v>Aviles</v>
      </c>
      <c r="C337" s="51" t="str">
        <f>VLOOKUP(MYRANKS_H[[#This Row],[PLAYERID]],PLAYERIDMAP[],COLUMN(PLAYERIDMAP[FIRSTNAME]),FALSE)</f>
        <v>Mike</v>
      </c>
      <c r="D337" s="51" t="str">
        <f>VLOOKUP(MYRANKS_H[[#This Row],[PLAYERID]],PLAYERIDMAP[],COLUMN(PLAYERIDMAP[TEAM]),FALSE)</f>
        <v>CLE</v>
      </c>
      <c r="E337" s="51" t="str">
        <f>VLOOKUP(MYRANKS_H[[#This Row],[PLAYERID]],PLAYERIDMAP[],COLUMN(PLAYERIDMAP[POS]),FALSE)</f>
        <v>2B</v>
      </c>
      <c r="F337" s="51">
        <f>VLOOKUP(MYRANKS_H[[#This Row],[PLAYERID]],PLAYERIDMAP[],COLUMN(PLAYERIDMAP[IDFANGRAPHS]),FALSE)</f>
        <v>5986</v>
      </c>
      <c r="G337" s="52">
        <f>IFERROR(VLOOKUP(MYRANKS_H[[#This Row],[IDFANGRAPHS]],STEAMER_H[],COLUMN(STEAMER_H[PA]),FALSE),0)</f>
        <v>299</v>
      </c>
      <c r="H337" s="52">
        <f>IFERROR(VLOOKUP(MYRANKS_H[[#This Row],[IDFANGRAPHS]],STEAMER_H[],COLUMN(STEAMER_H[AB]),FALSE),0)</f>
        <v>281</v>
      </c>
      <c r="I337" s="52">
        <f>IFERROR(VLOOKUP(MYRANKS_H[[#This Row],[IDFANGRAPHS]],STEAMER_H[],COLUMN(STEAMER_H[H]),FALSE),0)</f>
        <v>68</v>
      </c>
      <c r="J337" s="52">
        <f>IFERROR(VLOOKUP(MYRANKS_H[[#This Row],[IDFANGRAPHS]],STEAMER_H[],COLUMN(STEAMER_H[2B]),FALSE),0)</f>
        <v>13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5</v>
      </c>
      <c r="M337" s="52">
        <f>IFERROR(VLOOKUP(MYRANKS_H[[#This Row],[IDFANGRAPHS]],STEAMER_H[],COLUMN(STEAMER_H[R]),FALSE),0)</f>
        <v>30</v>
      </c>
      <c r="N337" s="52">
        <f>IFERROR(VLOOKUP(MYRANKS_H[[#This Row],[IDFANGRAPHS]],STEAMER_H[],COLUMN(STEAMER_H[RBI]),FALSE),0)</f>
        <v>29</v>
      </c>
      <c r="O337" s="52">
        <f>IFERROR(VLOOKUP(MYRANKS_H[[#This Row],[IDFANGRAPHS]],STEAMER_H[],COLUMN(STEAMER_H[BB]),FALSE),0)</f>
        <v>12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0.24199288256227758</v>
      </c>
      <c r="T337" s="54">
        <f>IFERROR((MYRANKS_H[[#This Row],[H]]+MYRANKS_H[[#This Row],[BB]]+MYRANKS_H[[#This Row],[HBP]])/(MYRANKS_H[[#This Row],[AB]]+MYRANKS_H[[#This Row],[BB]]+MYRANKS_H[[#This Row],[HBP]]),0)</f>
        <v>0.27796610169491526</v>
      </c>
      <c r="U337" s="54">
        <f>IFERROR((MYRANKS_H[[#This Row],[H]]+MYRANKS_H[[#This Row],[2B]]+2*MYRANKS_H[[#This Row],[3B]]+3*MYRANKS_H[[#This Row],[HR]])/MYRANKS_H[[#This Row],[AB]],0)</f>
        <v>0.3487544483985765</v>
      </c>
      <c r="V3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7" s="69">
        <f>VLOOKUP(MYRANKS_H[[#This Row],[POS]],REPLACEMENT_LEVEL[],2,FALSE)</f>
        <v>473</v>
      </c>
      <c r="X337" s="69">
        <f>MYRANKS_H[[#This Row],[PROJ PTS]]-MYRANKS_H[[#This Row],[REPL LEVEL]]</f>
        <v>-265</v>
      </c>
    </row>
    <row r="338" spans="1:24" ht="15" customHeight="1" x14ac:dyDescent="0.25">
      <c r="A338" s="44" t="s">
        <v>16435</v>
      </c>
      <c r="B338" s="46" t="str">
        <f>VLOOKUP(MYRANKS_H[[#This Row],[PLAYERID]],PLAYERIDMAP[],COLUMN(PLAYERIDMAP[LASTNAME]),FALSE)</f>
        <v>Furcal</v>
      </c>
      <c r="C338" s="51" t="str">
        <f>VLOOKUP(MYRANKS_H[[#This Row],[PLAYERID]],PLAYERIDMAP[],COLUMN(PLAYERIDMAP[FIRSTNAME]),FALSE)</f>
        <v>Rafael</v>
      </c>
      <c r="D338" s="51" t="str">
        <f>VLOOKUP(MYRANKS_H[[#This Row],[PLAYERID]],PLAYERIDMAP[],COLUMN(PLAYERIDMAP[TEAM]),FALSE)</f>
        <v>MIA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88</v>
      </c>
      <c r="G338" s="52">
        <f>IFERROR(VLOOKUP(MYRANKS_H[[#This Row],[IDFANGRAPHS]],STEAMER_H[],COLUMN(STEAMER_H[PA]),FALSE),0)</f>
        <v>255</v>
      </c>
      <c r="H338" s="52">
        <f>IFERROR(VLOOKUP(MYRANKS_H[[#This Row],[IDFANGRAPHS]],STEAMER_H[],COLUMN(STEAMER_H[AB]),FALSE),0)</f>
        <v>231</v>
      </c>
      <c r="I338" s="52">
        <f>IFERROR(VLOOKUP(MYRANKS_H[[#This Row],[IDFANGRAPHS]],STEAMER_H[],COLUMN(STEAMER_H[H]),FALSE),0)</f>
        <v>59</v>
      </c>
      <c r="J338" s="52">
        <f>IFERROR(VLOOKUP(MYRANKS_H[[#This Row],[IDFANGRAPHS]],STEAMER_H[],COLUMN(STEAMER_H[2B]),FALSE),0)</f>
        <v>11</v>
      </c>
      <c r="K338" s="52">
        <f>IFERROR(VLOOKUP(MYRANKS_H[[#This Row],[IDFANGRAPHS]],STEAMER_H[],COLUMN(STEAMER_H[3B]),FALSE),0)</f>
        <v>2</v>
      </c>
      <c r="L338" s="52">
        <f>IFERROR(VLOOKUP(MYRANKS_H[[#This Row],[IDFANGRAPHS]],STEAMER_H[],COLUMN(STEAMER_H[HR]),FALSE),0)</f>
        <v>3</v>
      </c>
      <c r="M338" s="52">
        <f>IFERROR(VLOOKUP(MYRANKS_H[[#This Row],[IDFANGRAPHS]],STEAMER_H[],COLUMN(STEAMER_H[R]),FALSE),0)</f>
        <v>27</v>
      </c>
      <c r="N338" s="52">
        <f>IFERROR(VLOOKUP(MYRANKS_H[[#This Row],[IDFANGRAPHS]],STEAMER_H[],COLUMN(STEAMER_H[RBI]),FALSE),0)</f>
        <v>20</v>
      </c>
      <c r="O338" s="52">
        <f>IFERROR(VLOOKUP(MYRANKS_H[[#This Row],[IDFANGRAPHS]],STEAMER_H[],COLUMN(STEAMER_H[BB]),FALSE),0)</f>
        <v>18</v>
      </c>
      <c r="P338" s="52">
        <f>IFERROR(VLOOKUP(MYRANKS_H[[#This Row],[IDFANGRAPHS]],STEAMER_H[],COLUMN(STEAMER_H[HBP]),FALSE),0)</f>
        <v>2</v>
      </c>
      <c r="Q338" s="52">
        <f>IFERROR(VLOOKUP(MYRANKS_H[[#This Row],[IDFANGRAPHS]],STEAMER_H[],COLUMN(STEAMER_H[SO]),FALSE),0)</f>
        <v>34</v>
      </c>
      <c r="R338" s="52">
        <f>IFERROR(VLOOKUP(MYRANKS_H[[#This Row],[IDFANGRAPHS]],STEAMER_H[],COLUMN(STEAMER_H[SB]),FALSE),0)</f>
        <v>6</v>
      </c>
      <c r="S338" s="54">
        <f>IFERROR(MYRANKS_H[[#This Row],[H]]/MYRANKS_H[[#This Row],[AB]],0)</f>
        <v>0.25541125541125542</v>
      </c>
      <c r="T338" s="54">
        <f>IFERROR((MYRANKS_H[[#This Row],[H]]+MYRANKS_H[[#This Row],[BB]]+MYRANKS_H[[#This Row],[HBP]])/(MYRANKS_H[[#This Row],[AB]]+MYRANKS_H[[#This Row],[BB]]+MYRANKS_H[[#This Row],[HBP]]),0)</f>
        <v>0.3147410358565737</v>
      </c>
      <c r="U338" s="54">
        <f>IFERROR((MYRANKS_H[[#This Row],[H]]+MYRANKS_H[[#This Row],[2B]]+2*MYRANKS_H[[#This Row],[3B]]+3*MYRANKS_H[[#This Row],[HR]])/MYRANKS_H[[#This Row],[AB]],0)</f>
        <v>0.3593073593073593</v>
      </c>
      <c r="V3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38" s="69">
        <f>VLOOKUP(MYRANKS_H[[#This Row],[POS]],REPLACEMENT_LEVEL[],2,FALSE)</f>
        <v>473</v>
      </c>
      <c r="X338" s="69">
        <f>MYRANKS_H[[#This Row],[PROJ PTS]]-MYRANKS_H[[#This Row],[REPL LEVEL]]</f>
        <v>-267</v>
      </c>
    </row>
    <row r="339" spans="1:24" ht="15" customHeight="1" x14ac:dyDescent="0.25">
      <c r="A339" s="44" t="s">
        <v>15076</v>
      </c>
      <c r="B339" s="46" t="str">
        <f>VLOOKUP(MYRANKS_H[[#This Row],[PLAYERID]],PLAYERIDMAP[],COLUMN(PLAYERIDMAP[LASTNAME]),FALSE)</f>
        <v>Blanks</v>
      </c>
      <c r="C339" s="51" t="str">
        <f>VLOOKUP(MYRANKS_H[[#This Row],[PLAYERID]],PLAYERIDMAP[],COLUMN(PLAYERIDMAP[FIRSTNAME]),FALSE)</f>
        <v>Kyle</v>
      </c>
      <c r="D339" s="51" t="str">
        <f>VLOOKUP(MYRANKS_H[[#This Row],[PLAYERID]],PLAYERIDMAP[],COLUMN(PLAYERIDMAP[TEAM]),FALSE)</f>
        <v>OAK</v>
      </c>
      <c r="E339" s="51" t="str">
        <f>VLOOKUP(MYRANKS_H[[#This Row],[PLAYERID]],PLAYERIDMAP[],COLUMN(PLAYERIDMAP[POS]),FALSE)</f>
        <v>1B</v>
      </c>
      <c r="F339" s="51">
        <f>VLOOKUP(MYRANKS_H[[#This Row],[PLAYERID]],PLAYERIDMAP[],COLUMN(PLAYERIDMAP[IDFANGRAPHS]),FALSE)</f>
        <v>49</v>
      </c>
      <c r="G339" s="52">
        <f>IFERROR(VLOOKUP(MYRANKS_H[[#This Row],[IDFANGRAPHS]],STEAMER_H[],COLUMN(STEAMER_H[PA]),FALSE),0)</f>
        <v>202</v>
      </c>
      <c r="H339" s="52">
        <f>IFERROR(VLOOKUP(MYRANKS_H[[#This Row],[IDFANGRAPHS]],STEAMER_H[],COLUMN(STEAMER_H[AB]),FALSE),0)</f>
        <v>179</v>
      </c>
      <c r="I339" s="52">
        <f>IFERROR(VLOOKUP(MYRANKS_H[[#This Row],[IDFANGRAPHS]],STEAMER_H[],COLUMN(STEAMER_H[H]),FALSE),0)</f>
        <v>46</v>
      </c>
      <c r="J339" s="52">
        <f>IFERROR(VLOOKUP(MYRANKS_H[[#This Row],[IDFANGRAPHS]],STEAMER_H[],COLUMN(STEAMER_H[2B]),FALSE),0)</f>
        <v>9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7</v>
      </c>
      <c r="M339" s="52">
        <f>IFERROR(VLOOKUP(MYRANKS_H[[#This Row],[IDFANGRAPHS]],STEAMER_H[],COLUMN(STEAMER_H[R]),FALSE),0)</f>
        <v>24</v>
      </c>
      <c r="N339" s="52">
        <f>IFERROR(VLOOKUP(MYRANKS_H[[#This Row],[IDFANGRAPHS]],STEAMER_H[],COLUMN(STEAMER_H[RBI]),FALSE),0)</f>
        <v>26</v>
      </c>
      <c r="O339" s="52">
        <f>IFERROR(VLOOKUP(MYRANKS_H[[#This Row],[IDFANGRAPHS]],STEAMER_H[],COLUMN(STEAMER_H[BB]),FALSE),0)</f>
        <v>17</v>
      </c>
      <c r="P339" s="52">
        <f>IFERROR(VLOOKUP(MYRANKS_H[[#This Row],[IDFANGRAPHS]],STEAMER_H[],COLUMN(STEAMER_H[HBP]),FALSE),0)</f>
        <v>3</v>
      </c>
      <c r="Q339" s="52">
        <f>IFERROR(VLOOKUP(MYRANKS_H[[#This Row],[IDFANGRAPHS]],STEAMER_H[],COLUMN(STEAMER_H[SO]),FALSE),0)</f>
        <v>48</v>
      </c>
      <c r="R339" s="52">
        <f>IFERROR(VLOOKUP(MYRANKS_H[[#This Row],[IDFANGRAPHS]],STEAMER_H[],COLUMN(STEAMER_H[SB]),FALSE),0)</f>
        <v>1</v>
      </c>
      <c r="S339" s="54">
        <f>IFERROR(MYRANKS_H[[#This Row],[H]]/MYRANKS_H[[#This Row],[AB]],0)</f>
        <v>0.25698324022346369</v>
      </c>
      <c r="T339" s="54">
        <f>IFERROR((MYRANKS_H[[#This Row],[H]]+MYRANKS_H[[#This Row],[BB]]+MYRANKS_H[[#This Row],[HBP]])/(MYRANKS_H[[#This Row],[AB]]+MYRANKS_H[[#This Row],[BB]]+MYRANKS_H[[#This Row],[HBP]]),0)</f>
        <v>0.33165829145728642</v>
      </c>
      <c r="U339" s="54">
        <f>IFERROR((MYRANKS_H[[#This Row],[H]]+MYRANKS_H[[#This Row],[2B]]+2*MYRANKS_H[[#This Row],[3B]]+3*MYRANKS_H[[#This Row],[HR]])/MYRANKS_H[[#This Row],[AB]],0)</f>
        <v>0.43575418994413406</v>
      </c>
      <c r="V3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  <c r="W339" s="69">
        <f>VLOOKUP(MYRANKS_H[[#This Row],[POS]],REPLACEMENT_LEVEL[],2,FALSE)</f>
        <v>467</v>
      </c>
      <c r="X339" s="69">
        <f>MYRANKS_H[[#This Row],[PROJ PTS]]-MYRANKS_H[[#This Row],[REPL LEVEL]]</f>
        <v>-267</v>
      </c>
    </row>
    <row r="340" spans="1:24" x14ac:dyDescent="0.25">
      <c r="A340" s="44" t="s">
        <v>19593</v>
      </c>
      <c r="B340" s="46" t="str">
        <f>VLOOKUP(MYRANKS_H[[#This Row],[PLAYERID]],PLAYERIDMAP[],COLUMN(PLAYERIDMAP[LASTNAME]),FALSE)</f>
        <v>Smith</v>
      </c>
      <c r="C340" s="51" t="str">
        <f>VLOOKUP(MYRANKS_H[[#This Row],[PLAYERID]],PLAYERIDMAP[],COLUMN(PLAYERIDMAP[FIRSTNAME]),FALSE)</f>
        <v>Seth</v>
      </c>
      <c r="D340" s="51" t="str">
        <f>VLOOKUP(MYRANKS_H[[#This Row],[PLAYERID]],PLAYERIDMAP[],COLUMN(PLAYERIDMAP[TEAM]),FALSE)</f>
        <v>SD</v>
      </c>
      <c r="E340" s="51" t="str">
        <f>VLOOKUP(MYRANKS_H[[#This Row],[PLAYERID]],PLAYERIDMAP[],COLUMN(PLAYERIDMAP[POS]),FALSE)</f>
        <v>OF</v>
      </c>
      <c r="F340" s="51">
        <f>VLOOKUP(MYRANKS_H[[#This Row],[PLAYERID]],PLAYERIDMAP[],COLUMN(PLAYERIDMAP[IDFANGRAPHS]),FALSE)</f>
        <v>7331</v>
      </c>
      <c r="G340" s="52">
        <f>IFERROR(VLOOKUP(MYRANKS_H[[#This Row],[IDFANGRAPHS]],STEAMER_H[],COLUMN(STEAMER_H[PA]),FALSE),0)</f>
        <v>234</v>
      </c>
      <c r="H340" s="52">
        <f>IFERROR(VLOOKUP(MYRANKS_H[[#This Row],[IDFANGRAPHS]],STEAMER_H[],COLUMN(STEAMER_H[AB]),FALSE),0)</f>
        <v>204</v>
      </c>
      <c r="I340" s="52">
        <f>IFERROR(VLOOKUP(MYRANKS_H[[#This Row],[IDFANGRAPHS]],STEAMER_H[],COLUMN(STEAMER_H[H]),FALSE),0)</f>
        <v>50</v>
      </c>
      <c r="J340" s="52">
        <f>IFERROR(VLOOKUP(MYRANKS_H[[#This Row],[IDFANGRAPHS]],STEAMER_H[],COLUMN(STEAMER_H[2B]),FALSE),0)</f>
        <v>12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6</v>
      </c>
      <c r="M340" s="52">
        <f>IFERROR(VLOOKUP(MYRANKS_H[[#This Row],[IDFANGRAPHS]],STEAMER_H[],COLUMN(STEAMER_H[R]),FALSE),0)</f>
        <v>26</v>
      </c>
      <c r="N340" s="52">
        <f>IFERROR(VLOOKUP(MYRANKS_H[[#This Row],[IDFANGRAPHS]],STEAMER_H[],COLUMN(STEAMER_H[RBI]),FALSE),0)</f>
        <v>24</v>
      </c>
      <c r="O340" s="52">
        <f>IFERROR(VLOOKUP(MYRANKS_H[[#This Row],[IDFANGRAPHS]],STEAMER_H[],COLUMN(STEAMER_H[BB]),FALSE),0)</f>
        <v>26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46</v>
      </c>
      <c r="R340" s="52">
        <f>IFERROR(VLOOKUP(MYRANKS_H[[#This Row],[IDFANGRAPHS]],STEAMER_H[],COLUMN(STEAMER_H[SB]),FALSE),0)</f>
        <v>1</v>
      </c>
      <c r="S340" s="54">
        <f>IFERROR(MYRANKS_H[[#This Row],[H]]/MYRANKS_H[[#This Row],[AB]],0)</f>
        <v>0.24509803921568626</v>
      </c>
      <c r="T340" s="54">
        <f>IFERROR((MYRANKS_H[[#This Row],[H]]+MYRANKS_H[[#This Row],[BB]]+MYRANKS_H[[#This Row],[HBP]])/(MYRANKS_H[[#This Row],[AB]]+MYRANKS_H[[#This Row],[BB]]+MYRANKS_H[[#This Row],[HBP]]),0)</f>
        <v>0.33620689655172414</v>
      </c>
      <c r="U340" s="54">
        <f>IFERROR((MYRANKS_H[[#This Row],[H]]+MYRANKS_H[[#This Row],[2B]]+2*MYRANKS_H[[#This Row],[3B]]+3*MYRANKS_H[[#This Row],[HR]])/MYRANKS_H[[#This Row],[AB]],0)</f>
        <v>0.40196078431372551</v>
      </c>
      <c r="V3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  <c r="W340" s="69">
        <f>VLOOKUP(MYRANKS_H[[#This Row],[POS]],REPLACEMENT_LEVEL[],2,FALSE)</f>
        <v>496</v>
      </c>
      <c r="X340" s="69">
        <f>MYRANKS_H[[#This Row],[PROJ PTS]]-MYRANKS_H[[#This Row],[REPL LEVEL]]</f>
        <v>-274</v>
      </c>
    </row>
    <row r="341" spans="1:24" ht="15" customHeight="1" x14ac:dyDescent="0.25">
      <c r="A341" s="44" t="s">
        <v>18893</v>
      </c>
      <c r="B341" s="46" t="str">
        <f>VLOOKUP(MYRANKS_H[[#This Row],[PLAYERID]],PLAYERIDMAP[],COLUMN(PLAYERIDMAP[LASTNAME]),FALSE)</f>
        <v>Presley</v>
      </c>
      <c r="C341" s="51" t="str">
        <f>VLOOKUP(MYRANKS_H[[#This Row],[PLAYERID]],PLAYERIDMAP[],COLUMN(PLAYERIDMAP[FIRSTNAME]),FALSE)</f>
        <v>Alex</v>
      </c>
      <c r="D341" s="51" t="str">
        <f>VLOOKUP(MYRANKS_H[[#This Row],[PLAYERID]],PLAYERIDMAP[],COLUMN(PLAYERIDMAP[TEAM]),FALSE)</f>
        <v>HOU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5305</v>
      </c>
      <c r="G341" s="52">
        <f>IFERROR(VLOOKUP(MYRANKS_H[[#This Row],[IDFANGRAPHS]],STEAMER_H[],COLUMN(STEAMER_H[PA]),FALSE),0)</f>
        <v>243</v>
      </c>
      <c r="H341" s="52">
        <f>IFERROR(VLOOKUP(MYRANKS_H[[#This Row],[IDFANGRAPHS]],STEAMER_H[],COLUMN(STEAMER_H[AB]),FALSE),0)</f>
        <v>222</v>
      </c>
      <c r="I341" s="52">
        <f>IFERROR(VLOOKUP(MYRANKS_H[[#This Row],[IDFANGRAPHS]],STEAMER_H[],COLUMN(STEAMER_H[H]),FALSE),0)</f>
        <v>59</v>
      </c>
      <c r="J341" s="52">
        <f>IFERROR(VLOOKUP(MYRANKS_H[[#This Row],[IDFANGRAPHS]],STEAMER_H[],COLUMN(STEAMER_H[2B]),FALSE),0)</f>
        <v>10</v>
      </c>
      <c r="K341" s="52">
        <f>IFERROR(VLOOKUP(MYRANKS_H[[#This Row],[IDFANGRAPHS]],STEAMER_H[],COLUMN(STEAMER_H[3B]),FALSE),0)</f>
        <v>2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24</v>
      </c>
      <c r="O341" s="52">
        <f>IFERROR(VLOOKUP(MYRANKS_H[[#This Row],[IDFANGRAPHS]],STEAMER_H[],COLUMN(STEAMER_H[BB]),FALSE),0)</f>
        <v>16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43</v>
      </c>
      <c r="R341" s="52">
        <f>IFERROR(VLOOKUP(MYRANKS_H[[#This Row],[IDFANGRAPHS]],STEAMER_H[],COLUMN(STEAMER_H[SB]),FALSE),0)</f>
        <v>5</v>
      </c>
      <c r="S341" s="54">
        <f>IFERROR(MYRANKS_H[[#This Row],[H]]/MYRANKS_H[[#This Row],[AB]],0)</f>
        <v>0.26576576576576577</v>
      </c>
      <c r="T341" s="54">
        <f>IFERROR((MYRANKS_H[[#This Row],[H]]+MYRANKS_H[[#This Row],[BB]]+MYRANKS_H[[#This Row],[HBP]])/(MYRANKS_H[[#This Row],[AB]]+MYRANKS_H[[#This Row],[BB]]+MYRANKS_H[[#This Row],[HBP]]),0)</f>
        <v>0.32083333333333336</v>
      </c>
      <c r="U341" s="54">
        <f>IFERROR((MYRANKS_H[[#This Row],[H]]+MYRANKS_H[[#This Row],[2B]]+2*MYRANKS_H[[#This Row],[3B]]+3*MYRANKS_H[[#This Row],[HR]])/MYRANKS_H[[#This Row],[AB]],0)</f>
        <v>0.3963963963963964</v>
      </c>
      <c r="V3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  <c r="W341" s="69">
        <f>VLOOKUP(MYRANKS_H[[#This Row],[POS]],REPLACEMENT_LEVEL[],2,FALSE)</f>
        <v>496</v>
      </c>
      <c r="X341" s="69">
        <f>MYRANKS_H[[#This Row],[PROJ PTS]]-MYRANKS_H[[#This Row],[REPL LEVEL]]</f>
        <v>-275</v>
      </c>
    </row>
    <row r="342" spans="1:24" ht="15" customHeight="1" x14ac:dyDescent="0.25">
      <c r="A342" s="44" t="s">
        <v>17552</v>
      </c>
      <c r="B342" s="46" t="str">
        <f>VLOOKUP(MYRANKS_H[[#This Row],[PLAYERID]],PLAYERIDMAP[],COLUMN(PLAYERIDMAP[LASTNAME]),FALSE)</f>
        <v>Lake</v>
      </c>
      <c r="C342" s="51" t="str">
        <f>VLOOKUP(MYRANKS_H[[#This Row],[PLAYERID]],PLAYERIDMAP[],COLUMN(PLAYERIDMAP[FIRSTNAME]),FALSE)</f>
        <v>Junior</v>
      </c>
      <c r="D342" s="51" t="str">
        <f>VLOOKUP(MYRANKS_H[[#This Row],[PLAYERID]],PLAYERIDMAP[],COLUMN(PLAYERIDMAP[TEAM]),FALSE)</f>
        <v>CHC</v>
      </c>
      <c r="E342" s="51" t="str">
        <f>VLOOKUP(MYRANKS_H[[#This Row],[PLAYERID]],PLAYERIDMAP[],COLUMN(PLAYERIDMAP[POS]),FALSE)</f>
        <v>OF</v>
      </c>
      <c r="F342" s="51">
        <f>VLOOKUP(MYRANKS_H[[#This Row],[PLAYERID]],PLAYERIDMAP[],COLUMN(PLAYERIDMAP[IDFANGRAPHS]),FALSE)</f>
        <v>4672</v>
      </c>
      <c r="G342" s="52">
        <f>IFERROR(VLOOKUP(MYRANKS_H[[#This Row],[IDFANGRAPHS]],STEAMER_H[],COLUMN(STEAMER_H[PA]),FALSE),0)</f>
        <v>272</v>
      </c>
      <c r="H342" s="52">
        <f>IFERROR(VLOOKUP(MYRANKS_H[[#This Row],[IDFANGRAPHS]],STEAMER_H[],COLUMN(STEAMER_H[AB]),FALSE),0)</f>
        <v>252</v>
      </c>
      <c r="I342" s="52">
        <f>IFERROR(VLOOKUP(MYRANKS_H[[#This Row],[IDFANGRAPHS]],STEAMER_H[],COLUMN(STEAMER_H[H]),FALSE),0)</f>
        <v>61</v>
      </c>
      <c r="J342" s="52">
        <f>IFERROR(VLOOKUP(MYRANKS_H[[#This Row],[IDFANGRAPHS]],STEAMER_H[],COLUMN(STEAMER_H[2B]),FALSE),0)</f>
        <v>12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7</v>
      </c>
      <c r="M342" s="52">
        <f>IFERROR(VLOOKUP(MYRANKS_H[[#This Row],[IDFANGRAPHS]],STEAMER_H[],COLUMN(STEAMER_H[R]),FALSE),0)</f>
        <v>27</v>
      </c>
      <c r="N342" s="52">
        <f>IFERROR(VLOOKUP(MYRANKS_H[[#This Row],[IDFANGRAPHS]],STEAMER_H[],COLUMN(STEAMER_H[RBI]),FALSE),0)</f>
        <v>27</v>
      </c>
      <c r="O342" s="52">
        <f>IFERROR(VLOOKUP(MYRANKS_H[[#This Row],[IDFANGRAPHS]],STEAMER_H[],COLUMN(STEAMER_H[BB]),FALSE),0)</f>
        <v>14</v>
      </c>
      <c r="P342" s="52">
        <f>IFERROR(VLOOKUP(MYRANKS_H[[#This Row],[IDFANGRAPHS]],STEAMER_H[],COLUMN(STEAMER_H[HBP]),FALSE),0)</f>
        <v>2</v>
      </c>
      <c r="Q342" s="52">
        <f>IFERROR(VLOOKUP(MYRANKS_H[[#This Row],[IDFANGRAPHS]],STEAMER_H[],COLUMN(STEAMER_H[SO]),FALSE),0)</f>
        <v>73</v>
      </c>
      <c r="R342" s="52">
        <f>IFERROR(VLOOKUP(MYRANKS_H[[#This Row],[IDFANGRAPHS]],STEAMER_H[],COLUMN(STEAMER_H[SB]),FALSE),0)</f>
        <v>7</v>
      </c>
      <c r="S342" s="54">
        <f>IFERROR(MYRANKS_H[[#This Row],[H]]/MYRANKS_H[[#This Row],[AB]],0)</f>
        <v>0.24206349206349206</v>
      </c>
      <c r="T342" s="54">
        <f>IFERROR((MYRANKS_H[[#This Row],[H]]+MYRANKS_H[[#This Row],[BB]]+MYRANKS_H[[#This Row],[HBP]])/(MYRANKS_H[[#This Row],[AB]]+MYRANKS_H[[#This Row],[BB]]+MYRANKS_H[[#This Row],[HBP]]),0)</f>
        <v>0.28731343283582089</v>
      </c>
      <c r="U342" s="54">
        <f>IFERROR((MYRANKS_H[[#This Row],[H]]+MYRANKS_H[[#This Row],[2B]]+2*MYRANKS_H[[#This Row],[3B]]+3*MYRANKS_H[[#This Row],[HR]])/MYRANKS_H[[#This Row],[AB]],0)</f>
        <v>0.38095238095238093</v>
      </c>
      <c r="V3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42" s="69">
        <f>VLOOKUP(MYRANKS_H[[#This Row],[POS]],REPLACEMENT_LEVEL[],2,FALSE)</f>
        <v>496</v>
      </c>
      <c r="X342" s="69">
        <f>MYRANKS_H[[#This Row],[PROJ PTS]]-MYRANKS_H[[#This Row],[REPL LEVEL]]</f>
        <v>-276</v>
      </c>
    </row>
    <row r="343" spans="1:24" ht="15" customHeight="1" x14ac:dyDescent="0.25">
      <c r="A343" s="44" t="s">
        <v>15744</v>
      </c>
      <c r="B343" s="46" t="str">
        <f>VLOOKUP(MYRANKS_H[[#This Row],[PLAYERID]],PLAYERIDMAP[],COLUMN(PLAYERIDMAP[LASTNAME]),FALSE)</f>
        <v>Craig</v>
      </c>
      <c r="C343" s="51" t="str">
        <f>VLOOKUP(MYRANKS_H[[#This Row],[PLAYERID]],PLAYERIDMAP[],COLUMN(PLAYERIDMAP[FIRSTNAME]),FALSE)</f>
        <v>Allen</v>
      </c>
      <c r="D343" s="51" t="str">
        <f>VLOOKUP(MYRANKS_H[[#This Row],[PLAYERID]],PLAYERIDMAP[],COLUMN(PLAYERIDMAP[TEAM]),FALSE)</f>
        <v>BOS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3433</v>
      </c>
      <c r="G343" s="52">
        <f>IFERROR(VLOOKUP(MYRANKS_H[[#This Row],[IDFANGRAPHS]],STEAMER_H[],COLUMN(STEAMER_H[PA]),FALSE),0)</f>
        <v>209</v>
      </c>
      <c r="H343" s="52">
        <f>IFERROR(VLOOKUP(MYRANKS_H[[#This Row],[IDFANGRAPHS]],STEAMER_H[],COLUMN(STEAMER_H[AB]),FALSE),0)</f>
        <v>190</v>
      </c>
      <c r="I343" s="52">
        <f>IFERROR(VLOOKUP(MYRANKS_H[[#This Row],[IDFANGRAPHS]],STEAMER_H[],COLUMN(STEAMER_H[H]),FALSE),0)</f>
        <v>53</v>
      </c>
      <c r="J343" s="52">
        <f>IFERROR(VLOOKUP(MYRANKS_H[[#This Row],[IDFANGRAPHS]],STEAMER_H[],COLUMN(STEAMER_H[2B]),FALSE),0)</f>
        <v>11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6</v>
      </c>
      <c r="M343" s="52">
        <f>IFERROR(VLOOKUP(MYRANKS_H[[#This Row],[IDFANGRAPHS]],STEAMER_H[],COLUMN(STEAMER_H[R]),FALSE),0)</f>
        <v>25</v>
      </c>
      <c r="N343" s="52">
        <f>IFERROR(VLOOKUP(MYRANKS_H[[#This Row],[IDFANGRAPHS]],STEAMER_H[],COLUMN(STEAMER_H[RBI]),FALSE),0)</f>
        <v>27</v>
      </c>
      <c r="O343" s="52">
        <f>IFERROR(VLOOKUP(MYRANKS_H[[#This Row],[IDFANGRAPHS]],STEAMER_H[],COLUMN(STEAMER_H[BB]),FALSE),0)</f>
        <v>15</v>
      </c>
      <c r="P343" s="52">
        <f>IFERROR(VLOOKUP(MYRANKS_H[[#This Row],[IDFANGRAPHS]],STEAMER_H[],COLUMN(STEAMER_H[HBP]),FALSE),0)</f>
        <v>2</v>
      </c>
      <c r="Q343" s="52">
        <f>IFERROR(VLOOKUP(MYRANKS_H[[#This Row],[IDFANGRAPHS]],STEAMER_H[],COLUMN(STEAMER_H[SO]),FALSE),0)</f>
        <v>43</v>
      </c>
      <c r="R343" s="52">
        <f>IFERROR(VLOOKUP(MYRANKS_H[[#This Row],[IDFANGRAPHS]],STEAMER_H[],COLUMN(STEAMER_H[SB]),FALSE),0)</f>
        <v>1</v>
      </c>
      <c r="S343" s="54">
        <f>IFERROR(MYRANKS_H[[#This Row],[H]]/MYRANKS_H[[#This Row],[AB]],0)</f>
        <v>0.27894736842105261</v>
      </c>
      <c r="T343" s="54">
        <f>IFERROR((MYRANKS_H[[#This Row],[H]]+MYRANKS_H[[#This Row],[BB]]+MYRANKS_H[[#This Row],[HBP]])/(MYRANKS_H[[#This Row],[AB]]+MYRANKS_H[[#This Row],[BB]]+MYRANKS_H[[#This Row],[HBP]]),0)</f>
        <v>0.33816425120772947</v>
      </c>
      <c r="U343" s="54">
        <f>IFERROR((MYRANKS_H[[#This Row],[H]]+MYRANKS_H[[#This Row],[2B]]+2*MYRANKS_H[[#This Row],[3B]]+3*MYRANKS_H[[#This Row],[HR]])/MYRANKS_H[[#This Row],[AB]],0)</f>
        <v>0.44210526315789472</v>
      </c>
      <c r="V3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  <c r="W343" s="69">
        <f>VLOOKUP(MYRANKS_H[[#This Row],[POS]],REPLACEMENT_LEVEL[],2,FALSE)</f>
        <v>496</v>
      </c>
      <c r="X343" s="69">
        <f>MYRANKS_H[[#This Row],[PROJ PTS]]-MYRANKS_H[[#This Row],[REPL LEVEL]]</f>
        <v>-281</v>
      </c>
    </row>
    <row r="344" spans="1:24" ht="15" customHeight="1" x14ac:dyDescent="0.25">
      <c r="A344" s="48" t="s">
        <v>17402</v>
      </c>
      <c r="B344" s="46" t="str">
        <f>VLOOKUP(MYRANKS_H[[#This Row],[PLAYERID]],PLAYERIDMAP[],COLUMN(PLAYERIDMAP[LASTNAME]),FALSE)</f>
        <v>Kendall</v>
      </c>
      <c r="C344" s="51" t="str">
        <f>VLOOKUP(MYRANKS_H[[#This Row],[PLAYERID]],PLAYERIDMAP[],COLUMN(PLAYERIDMAP[FIRSTNAME]),FALSE)</f>
        <v>Jason</v>
      </c>
      <c r="D344" s="51" t="str">
        <f>VLOOKUP(MYRANKS_H[[#This Row],[PLAYERID]],PLAYERIDMAP[],COLUMN(PLAYERIDMAP[TEAM]),FALSE)</f>
        <v>N/A</v>
      </c>
      <c r="E344" s="51" t="str">
        <f>VLOOKUP(MYRANKS_H[[#This Row],[PLAYERID]],PLAYERIDMAP[],COLUMN(PLAYERIDMAP[POS]),FALSE)</f>
        <v>C</v>
      </c>
      <c r="F344" s="51">
        <f>VLOOKUP(MYRANKS_H[[#This Row],[PLAYERID]],PLAYERIDMAP[],COLUMN(PLAYERIDMAP[IDFANGRAPHS]),FALSE)</f>
        <v>993</v>
      </c>
      <c r="G344" s="52">
        <f>IFERROR(VLOOKUP(MYRANKS_H[[#This Row],[IDFANGRAPHS]],STEAMER_H[],COLUMN(STEAMER_H[PA]),FALSE),0)</f>
        <v>0</v>
      </c>
      <c r="H344" s="52">
        <f>IFERROR(VLOOKUP(MYRANKS_H[[#This Row],[IDFANGRAPHS]],STEAMER_H[],COLUMN(STEAMER_H[AB]),FALSE),0)</f>
        <v>0</v>
      </c>
      <c r="I344" s="52">
        <f>IFERROR(VLOOKUP(MYRANKS_H[[#This Row],[IDFANGRAPHS]],STEAMER_H[],COLUMN(STEAMER_H[H]),FALSE),0)</f>
        <v>0</v>
      </c>
      <c r="J344" s="52">
        <f>IFERROR(VLOOKUP(MYRANKS_H[[#This Row],[IDFANGRAPHS]],STEAMER_H[],COLUMN(STEAMER_H[2B]),FALSE),0)</f>
        <v>0</v>
      </c>
      <c r="K344" s="52">
        <f>IFERROR(VLOOKUP(MYRANKS_H[[#This Row],[IDFANGRAPHS]],STEAMER_H[],COLUMN(STEAMER_H[3B]),FALSE),0)</f>
        <v>0</v>
      </c>
      <c r="L344" s="52">
        <f>IFERROR(VLOOKUP(MYRANKS_H[[#This Row],[IDFANGRAPHS]],STEAMER_H[],COLUMN(STEAMER_H[HR]),FALSE),0)</f>
        <v>0</v>
      </c>
      <c r="M344" s="52">
        <f>IFERROR(VLOOKUP(MYRANKS_H[[#This Row],[IDFANGRAPHS]],STEAMER_H[],COLUMN(STEAMER_H[R]),FALSE),0)</f>
        <v>0</v>
      </c>
      <c r="N344" s="52">
        <f>IFERROR(VLOOKUP(MYRANKS_H[[#This Row],[IDFANGRAPHS]],STEAMER_H[],COLUMN(STEAMER_H[RBI]),FALSE),0)</f>
        <v>0</v>
      </c>
      <c r="O344" s="52">
        <f>IFERROR(VLOOKUP(MYRANKS_H[[#This Row],[IDFANGRAPHS]],STEAMER_H[],COLUMN(STEAMER_H[BB]),FALSE),0)</f>
        <v>0</v>
      </c>
      <c r="P344" s="52">
        <f>IFERROR(VLOOKUP(MYRANKS_H[[#This Row],[IDFANGRAPHS]],STEAMER_H[],COLUMN(STEAMER_H[HBP]),FALSE),0)</f>
        <v>0</v>
      </c>
      <c r="Q344" s="52">
        <f>IFERROR(VLOOKUP(MYRANKS_H[[#This Row],[IDFANGRAPHS]],STEAMER_H[],COLUMN(STEAMER_H[SO]),FALSE),0)</f>
        <v>0</v>
      </c>
      <c r="R344" s="52">
        <f>IFERROR(VLOOKUP(MYRANKS_H[[#This Row],[IDFANGRAPHS]],STEAMER_H[],COLUMN(STEAMER_H[SB]),FALSE),0)</f>
        <v>0</v>
      </c>
      <c r="S344" s="54">
        <f>IFERROR(MYRANKS_H[[#This Row],[H]]/MYRANKS_H[[#This Row],[AB]],0)</f>
        <v>0</v>
      </c>
      <c r="T344" s="54">
        <f>IFERROR((MYRANKS_H[[#This Row],[H]]+MYRANKS_H[[#This Row],[BB]]+MYRANKS_H[[#This Row],[HBP]])/(MYRANKS_H[[#This Row],[AB]]+MYRANKS_H[[#This Row],[BB]]+MYRANKS_H[[#This Row],[HBP]]),0)</f>
        <v>0</v>
      </c>
      <c r="U344" s="54">
        <f>IFERROR((MYRANKS_H[[#This Row],[H]]+MYRANKS_H[[#This Row],[2B]]+2*MYRANKS_H[[#This Row],[3B]]+3*MYRANKS_H[[#This Row],[HR]])/MYRANKS_H[[#This Row],[AB]],0)</f>
        <v>0</v>
      </c>
      <c r="V3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4" s="69">
        <f>VLOOKUP(MYRANKS_H[[#This Row],[POS]],REPLACEMENT_LEVEL[],2,FALSE)</f>
        <v>284</v>
      </c>
      <c r="X344" s="69">
        <f>MYRANKS_H[[#This Row],[PROJ PTS]]-MYRANKS_H[[#This Row],[REPL LEVEL]]</f>
        <v>-284</v>
      </c>
    </row>
    <row r="345" spans="1:24" ht="15" customHeight="1" x14ac:dyDescent="0.25">
      <c r="A345" s="44" t="s">
        <v>18881</v>
      </c>
      <c r="B345" s="46" t="str">
        <f>VLOOKUP(MYRANKS_H[[#This Row],[PLAYERID]],PLAYERIDMAP[],COLUMN(PLAYERIDMAP[LASTNAME]),FALSE)</f>
        <v>Posada</v>
      </c>
      <c r="C345" s="51" t="str">
        <f>VLOOKUP(MYRANKS_H[[#This Row],[PLAYERID]],PLAYERIDMAP[],COLUMN(PLAYERIDMAP[FIRSTNAME]),FALSE)</f>
        <v>Jorge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C</v>
      </c>
      <c r="F345" s="51">
        <f>VLOOKUP(MYRANKS_H[[#This Row],[PLAYERID]],PLAYERIDMAP[],COLUMN(PLAYERIDMAP[IDFANGRAPHS]),FALSE)</f>
        <v>841</v>
      </c>
      <c r="G345" s="52">
        <f>IFERROR(VLOOKUP(MYRANKS_H[[#This Row],[IDFANGRAPHS]],STEAMER_H[],COLUMN(STEAMER_H[PA]),FALSE),0)</f>
        <v>0</v>
      </c>
      <c r="H345" s="52">
        <f>IFERROR(VLOOKUP(MYRANKS_H[[#This Row],[IDFANGRAPHS]],STEAMER_H[],COLUMN(STEAMER_H[AB]),FALSE),0)</f>
        <v>0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  <c r="V3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5" s="69">
        <f>VLOOKUP(MYRANKS_H[[#This Row],[POS]],REPLACEMENT_LEVEL[],2,FALSE)</f>
        <v>284</v>
      </c>
      <c r="X345" s="69">
        <f>MYRANKS_H[[#This Row],[PROJ PTS]]-MYRANKS_H[[#This Row],[REPL LEVEL]]</f>
        <v>-284</v>
      </c>
    </row>
    <row r="346" spans="1:24" ht="15" customHeight="1" x14ac:dyDescent="0.25">
      <c r="A346" s="48" t="s">
        <v>19180</v>
      </c>
      <c r="B346" s="46" t="str">
        <f>VLOOKUP(MYRANKS_H[[#This Row],[PLAYERID]],PLAYERIDMAP[],COLUMN(PLAYERIDMAP[LASTNAME]),FALSE)</f>
        <v>Rodriguez</v>
      </c>
      <c r="C346" s="51" t="str">
        <f>VLOOKUP(MYRANKS_H[[#This Row],[PLAYERID]],PLAYERIDMAP[],COLUMN(PLAYERIDMAP[FIRSTNAME]),FALSE)</f>
        <v>Ivan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C</v>
      </c>
      <c r="F346" s="51">
        <f>VLOOKUP(MYRANKS_H[[#This Row],[PLAYERID]],PLAYERIDMAP[],COLUMN(PLAYERIDMAP[IDFANGRAPHS]),FALSE)</f>
        <v>1275</v>
      </c>
      <c r="G346" s="52">
        <f>IFERROR(VLOOKUP(MYRANKS_H[[#This Row],[IDFANGRAPHS]],STEAMER_H[],COLUMN(STEAMER_H[PA]),FALSE),0)</f>
        <v>0</v>
      </c>
      <c r="H346" s="52">
        <f>IFERROR(VLOOKUP(MYRANKS_H[[#This Row],[IDFANGRAPHS]],STEAMER_H[],COLUMN(STEAMER_H[AB]),FALSE),0)</f>
        <v>0</v>
      </c>
      <c r="I346" s="52">
        <f>IFERROR(VLOOKUP(MYRANKS_H[[#This Row],[IDFANGRAPHS]],STEAMER_H[],COLUMN(STEAMER_H[H]),FALSE),0)</f>
        <v>0</v>
      </c>
      <c r="J346" s="52">
        <f>IFERROR(VLOOKUP(MYRANKS_H[[#This Row],[IDFANGRAPHS]],STEAMER_H[],COLUMN(STEAMER_H[2B]),FALSE),0)</f>
        <v>0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0</v>
      </c>
      <c r="M346" s="52">
        <f>IFERROR(VLOOKUP(MYRANKS_H[[#This Row],[IDFANGRAPHS]],STEAMER_H[],COLUMN(STEAMER_H[R]),FALSE),0)</f>
        <v>0</v>
      </c>
      <c r="N346" s="52">
        <f>IFERROR(VLOOKUP(MYRANKS_H[[#This Row],[IDFANGRAPHS]],STEAMER_H[],COLUMN(STEAMER_H[RBI]),FALSE),0)</f>
        <v>0</v>
      </c>
      <c r="O346" s="52">
        <f>IFERROR(VLOOKUP(MYRANKS_H[[#This Row],[IDFANGRAPHS]],STEAMER_H[],COLUMN(STEAMER_H[BB]),FALSE),0)</f>
        <v>0</v>
      </c>
      <c r="P346" s="52">
        <f>IFERROR(VLOOKUP(MYRANKS_H[[#This Row],[IDFANGRAPHS]],STEAMER_H[],COLUMN(STEAMER_H[HBP]),FALSE),0)</f>
        <v>0</v>
      </c>
      <c r="Q346" s="52">
        <f>IFERROR(VLOOKUP(MYRANKS_H[[#This Row],[IDFANGRAPHS]],STEAMER_H[],COLUMN(STEAMER_H[SO]),FALSE),0)</f>
        <v>0</v>
      </c>
      <c r="R346" s="52">
        <f>IFERROR(VLOOKUP(MYRANKS_H[[#This Row],[IDFANGRAPHS]],STEAMER_H[],COLUMN(STEAMER_H[SB]),FALSE),0)</f>
        <v>0</v>
      </c>
      <c r="S346" s="54">
        <f>IFERROR(MYRANKS_H[[#This Row],[H]]/MYRANKS_H[[#This Row],[AB]],0)</f>
        <v>0</v>
      </c>
      <c r="T346" s="54">
        <f>IFERROR((MYRANKS_H[[#This Row],[H]]+MYRANKS_H[[#This Row],[BB]]+MYRANKS_H[[#This Row],[HBP]])/(MYRANKS_H[[#This Row],[AB]]+MYRANKS_H[[#This Row],[BB]]+MYRANKS_H[[#This Row],[HBP]]),0)</f>
        <v>0</v>
      </c>
      <c r="U346" s="54">
        <f>IFERROR((MYRANKS_H[[#This Row],[H]]+MYRANKS_H[[#This Row],[2B]]+2*MYRANKS_H[[#This Row],[3B]]+3*MYRANKS_H[[#This Row],[HR]])/MYRANKS_H[[#This Row],[AB]],0)</f>
        <v>0</v>
      </c>
      <c r="V3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6" s="69">
        <f>VLOOKUP(MYRANKS_H[[#This Row],[POS]],REPLACEMENT_LEVEL[],2,FALSE)</f>
        <v>284</v>
      </c>
      <c r="X346" s="69">
        <f>MYRANKS_H[[#This Row],[PROJ PTS]]-MYRANKS_H[[#This Row],[REPL LEVEL]]</f>
        <v>-284</v>
      </c>
    </row>
    <row r="347" spans="1:24" ht="15" customHeight="1" x14ac:dyDescent="0.25">
      <c r="A347" s="44" t="s">
        <v>14697</v>
      </c>
      <c r="B347" s="46" t="str">
        <f>VLOOKUP(MYRANKS_H[[#This Row],[PLAYERID]],PLAYERIDMAP[],COLUMN(PLAYERIDMAP[LASTNAME]),FALSE)</f>
        <v>Anderson</v>
      </c>
      <c r="C347" s="51" t="str">
        <f>VLOOKUP(MYRANKS_H[[#This Row],[PLAYERID]],PLAYERIDMAP[],COLUMN(PLAYERIDMAP[FIRSTNAME]),FALSE)</f>
        <v>Bryan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9871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  <c r="V3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7" s="69">
        <f>VLOOKUP(MYRANKS_H[[#This Row],[POS]],REPLACEMENT_LEVEL[],2,FALSE)</f>
        <v>284</v>
      </c>
      <c r="X347" s="69">
        <f>MYRANKS_H[[#This Row],[PROJ PTS]]-MYRANKS_H[[#This Row],[REPL LEVEL]]</f>
        <v>-285</v>
      </c>
    </row>
    <row r="348" spans="1:24" ht="15" customHeight="1" x14ac:dyDescent="0.25">
      <c r="A348" s="44" t="s">
        <v>14862</v>
      </c>
      <c r="B348" s="46" t="str">
        <f>VLOOKUP(MYRANKS_H[[#This Row],[PLAYERID]],PLAYERIDMAP[],COLUMN(PLAYERIDMAP[LASTNAME]),FALSE)</f>
        <v>Barajas</v>
      </c>
      <c r="C348" s="51" t="str">
        <f>VLOOKUP(MYRANKS_H[[#This Row],[PLAYERID]],PLAYERIDMAP[],COLUMN(PLAYERIDMAP[FIRSTNAME]),FALSE)</f>
        <v>Rod</v>
      </c>
      <c r="D348" s="51" t="str">
        <f>VLOOKUP(MYRANKS_H[[#This Row],[PLAYERID]],PLAYERIDMAP[],COLUMN(PLAYERIDMAP[TEAM]),FALSE)</f>
        <v>PIT</v>
      </c>
      <c r="E348" s="51" t="str">
        <f>VLOOKUP(MYRANKS_H[[#This Row],[PLAYERID]],PLAYERIDMAP[],COLUMN(PLAYERIDMAP[POS]),FALSE)</f>
        <v>C</v>
      </c>
      <c r="F348" s="51">
        <f>VLOOKUP(MYRANKS_H[[#This Row],[PLAYERID]],PLAYERIDMAP[],COLUMN(PLAYERIDMAP[IDFANGRAPHS]),FALSE)</f>
        <v>45</v>
      </c>
      <c r="G348" s="52">
        <f>IFERROR(VLOOKUP(MYRANKS_H[[#This Row],[IDFANGRAPHS]],STEAMER_H[],COLUMN(STEAMER_H[PA]),FALSE),0)</f>
        <v>1</v>
      </c>
      <c r="H348" s="52">
        <f>IFERROR(VLOOKUP(MYRANKS_H[[#This Row],[IDFANGRAPHS]],STEAMER_H[],COLUMN(STEAMER_H[AB]),FALSE),0)</f>
        <v>1</v>
      </c>
      <c r="I348" s="52">
        <f>IFERROR(VLOOKUP(MYRANKS_H[[#This Row],[IDFANGRAPHS]],STEAMER_H[],COLUMN(STEAMER_H[H]),FALSE),0)</f>
        <v>0</v>
      </c>
      <c r="J348" s="52">
        <f>IFERROR(VLOOKUP(MYRANKS_H[[#This Row],[IDFANGRAPHS]],STEAMER_H[],COLUMN(STEAMER_H[2B]),FALSE),0)</f>
        <v>0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0</v>
      </c>
      <c r="M348" s="52">
        <f>IFERROR(VLOOKUP(MYRANKS_H[[#This Row],[IDFANGRAPHS]],STEAMER_H[],COLUMN(STEAMER_H[R]),FALSE),0)</f>
        <v>0</v>
      </c>
      <c r="N348" s="52">
        <f>IFERROR(VLOOKUP(MYRANKS_H[[#This Row],[IDFANGRAPHS]],STEAMER_H[],COLUMN(STEAMER_H[RBI]),FALSE),0)</f>
        <v>0</v>
      </c>
      <c r="O348" s="52">
        <f>IFERROR(VLOOKUP(MYRANKS_H[[#This Row],[IDFANGRAPHS]],STEAMER_H[],COLUMN(STEAMER_H[BB]),FALSE),0)</f>
        <v>0</v>
      </c>
      <c r="P348" s="52">
        <f>IFERROR(VLOOKUP(MYRANKS_H[[#This Row],[IDFANGRAPHS]],STEAMER_H[],COLUMN(STEAMER_H[HBP]),FALSE),0)</f>
        <v>0</v>
      </c>
      <c r="Q348" s="52">
        <f>IFERROR(VLOOKUP(MYRANKS_H[[#This Row],[IDFANGRAPHS]],STEAMER_H[],COLUMN(STEAMER_H[SO]),FALSE),0)</f>
        <v>0</v>
      </c>
      <c r="R348" s="52">
        <f>IFERROR(VLOOKUP(MYRANKS_H[[#This Row],[IDFANGRAPHS]],STEAMER_H[],COLUMN(STEAMER_H[SB]),FALSE),0)</f>
        <v>0</v>
      </c>
      <c r="S348" s="54">
        <f>IFERROR(MYRANKS_H[[#This Row],[H]]/MYRANKS_H[[#This Row],[AB]],0)</f>
        <v>0</v>
      </c>
      <c r="T348" s="54">
        <f>IFERROR((MYRANKS_H[[#This Row],[H]]+MYRANKS_H[[#This Row],[BB]]+MYRANKS_H[[#This Row],[HBP]])/(MYRANKS_H[[#This Row],[AB]]+MYRANKS_H[[#This Row],[BB]]+MYRANKS_H[[#This Row],[HBP]]),0)</f>
        <v>0</v>
      </c>
      <c r="U348" s="54">
        <f>IFERROR((MYRANKS_H[[#This Row],[H]]+MYRANKS_H[[#This Row],[2B]]+2*MYRANKS_H[[#This Row],[3B]]+3*MYRANKS_H[[#This Row],[HR]])/MYRANKS_H[[#This Row],[AB]],0)</f>
        <v>0</v>
      </c>
      <c r="V3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8" s="69">
        <f>VLOOKUP(MYRANKS_H[[#This Row],[POS]],REPLACEMENT_LEVEL[],2,FALSE)</f>
        <v>284</v>
      </c>
      <c r="X348" s="69">
        <f>MYRANKS_H[[#This Row],[PROJ PTS]]-MYRANKS_H[[#This Row],[REPL LEVEL]]</f>
        <v>-285</v>
      </c>
    </row>
    <row r="349" spans="1:24" ht="15" customHeight="1" x14ac:dyDescent="0.25">
      <c r="A349" s="44" t="s">
        <v>15072</v>
      </c>
      <c r="B349" s="46" t="str">
        <f>VLOOKUP(MYRANKS_H[[#This Row],[PLAYERID]],PLAYERIDMAP[],COLUMN(PLAYERIDMAP[LASTNAME]),FALSE)</f>
        <v>Blanco</v>
      </c>
      <c r="C349" s="51" t="str">
        <f>VLOOKUP(MYRANKS_H[[#This Row],[PLAYERID]],PLAYERIDMAP[],COLUMN(PLAYERIDMAP[FIRSTNAME]),FALSE)</f>
        <v>Henry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C</v>
      </c>
      <c r="F349" s="51">
        <f>VLOOKUP(MYRANKS_H[[#This Row],[PLAYERID]],PLAYERIDMAP[],COLUMN(PLAYERIDMAP[IDFANGRAPHS]),FALSE)</f>
        <v>81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  <c r="V3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9" s="69">
        <f>VLOOKUP(MYRANKS_H[[#This Row],[POS]],REPLACEMENT_LEVEL[],2,FALSE)</f>
        <v>284</v>
      </c>
      <c r="X349" s="69">
        <f>MYRANKS_H[[#This Row],[PROJ PTS]]-MYRANKS_H[[#This Row],[REPL LEVEL]]</f>
        <v>-285</v>
      </c>
    </row>
    <row r="350" spans="1:24" ht="15" customHeight="1" x14ac:dyDescent="0.25">
      <c r="A350" s="44" t="s">
        <v>15126</v>
      </c>
      <c r="B350" s="46" t="str">
        <f>VLOOKUP(MYRANKS_H[[#This Row],[PLAYERID]],PLAYERIDMAP[],COLUMN(PLAYERIDMAP[LASTNAME]),FALSE)</f>
        <v>Boscan</v>
      </c>
      <c r="C350" s="51" t="str">
        <f>VLOOKUP(MYRANKS_H[[#This Row],[PLAYERID]],PLAYERIDMAP[],COLUMN(PLAYERIDMAP[FIRSTNAME]),FALSE)</f>
        <v>J.C.</v>
      </c>
      <c r="D350" s="51" t="str">
        <f>VLOOKUP(MYRANKS_H[[#This Row],[PLAYERID]],PLAYERIDMAP[],COLUMN(PLAYERIDMAP[TEAM]),FALSE)</f>
        <v>ATL</v>
      </c>
      <c r="E350" s="51" t="str">
        <f>VLOOKUP(MYRANKS_H[[#This Row],[PLAYERID]],PLAYERIDMAP[],COLUMN(PLAYERIDMAP[POS]),FALSE)</f>
        <v>C</v>
      </c>
      <c r="F350" s="51">
        <f>VLOOKUP(MYRANKS_H[[#This Row],[PLAYERID]],PLAYERIDMAP[],COLUMN(PLAYERIDMAP[IDFANGRAPHS]),FALSE)</f>
        <v>2324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  <c r="V3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0" s="69">
        <f>VLOOKUP(MYRANKS_H[[#This Row],[POS]],REPLACEMENT_LEVEL[],2,FALSE)</f>
        <v>284</v>
      </c>
      <c r="X350" s="69">
        <f>MYRANKS_H[[#This Row],[PROJ PTS]]-MYRANKS_H[[#This Row],[REPL LEVEL]]</f>
        <v>-285</v>
      </c>
    </row>
    <row r="351" spans="1:24" ht="15" customHeight="1" x14ac:dyDescent="0.25">
      <c r="A351" s="44" t="s">
        <v>16210</v>
      </c>
      <c r="B351" s="46" t="str">
        <f>VLOOKUP(MYRANKS_H[[#This Row],[PLAYERID]],PLAYERIDMAP[],COLUMN(PLAYERIDMAP[LASTNAME]),FALSE)</f>
        <v>Exposito</v>
      </c>
      <c r="C351" s="51" t="str">
        <f>VLOOKUP(MYRANKS_H[[#This Row],[PLAYERID]],PLAYERIDMAP[],COLUMN(PLAYERIDMAP[FIRSTNAME]),FALSE)</f>
        <v>Luis</v>
      </c>
      <c r="D351" s="51" t="str">
        <f>VLOOKUP(MYRANKS_H[[#This Row],[PLAYERID]],PLAYERIDMAP[],COLUMN(PLAYERIDMAP[TEAM]),FALSE)</f>
        <v>BAL</v>
      </c>
      <c r="E351" s="51" t="str">
        <f>VLOOKUP(MYRANKS_H[[#This Row],[PLAYERID]],PLAYERIDMAP[],COLUMN(PLAYERIDMAP[POS]),FALSE)</f>
        <v>C</v>
      </c>
      <c r="F351" s="51">
        <f>VLOOKUP(MYRANKS_H[[#This Row],[PLAYERID]],PLAYERIDMAP[],COLUMN(PLAYERIDMAP[IDFANGRAPHS]),FALSE)</f>
        <v>4398</v>
      </c>
      <c r="G351" s="52">
        <f>IFERROR(VLOOKUP(MYRANKS_H[[#This Row],[IDFANGRAPHS]],STEAMER_H[],COLUMN(STEAMER_H[PA]),FALSE),0)</f>
        <v>1</v>
      </c>
      <c r="H351" s="52">
        <f>IFERROR(VLOOKUP(MYRANKS_H[[#This Row],[IDFANGRAPHS]],STEAMER_H[],COLUMN(STEAMER_H[AB]),FALSE),0)</f>
        <v>1</v>
      </c>
      <c r="I351" s="52">
        <f>IFERROR(VLOOKUP(MYRANKS_H[[#This Row],[IDFANGRAPHS]],STEAMER_H[],COLUMN(STEAMER_H[H]),FALSE),0)</f>
        <v>0</v>
      </c>
      <c r="J351" s="52">
        <f>IFERROR(VLOOKUP(MYRANKS_H[[#This Row],[IDFANGRAPHS]],STEAMER_H[],COLUMN(STEAMER_H[2B]),FALSE),0)</f>
        <v>0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0</v>
      </c>
      <c r="M351" s="52">
        <f>IFERROR(VLOOKUP(MYRANKS_H[[#This Row],[IDFANGRAPHS]],STEAMER_H[],COLUMN(STEAMER_H[R]),FALSE),0)</f>
        <v>0</v>
      </c>
      <c r="N351" s="52">
        <f>IFERROR(VLOOKUP(MYRANKS_H[[#This Row],[IDFANGRAPHS]],STEAMER_H[],COLUMN(STEAMER_H[RBI]),FALSE),0)</f>
        <v>0</v>
      </c>
      <c r="O351" s="52">
        <f>IFERROR(VLOOKUP(MYRANKS_H[[#This Row],[IDFANGRAPHS]],STEAMER_H[],COLUMN(STEAMER_H[BB]),FALSE),0)</f>
        <v>0</v>
      </c>
      <c r="P351" s="52">
        <f>IFERROR(VLOOKUP(MYRANKS_H[[#This Row],[IDFANGRAPHS]],STEAMER_H[],COLUMN(STEAMER_H[HBP]),FALSE),0)</f>
        <v>0</v>
      </c>
      <c r="Q351" s="52">
        <f>IFERROR(VLOOKUP(MYRANKS_H[[#This Row],[IDFANGRAPHS]],STEAMER_H[],COLUMN(STEAMER_H[SO]),FALSE),0)</f>
        <v>0</v>
      </c>
      <c r="R351" s="52">
        <f>IFERROR(VLOOKUP(MYRANKS_H[[#This Row],[IDFANGRAPHS]],STEAMER_H[],COLUMN(STEAMER_H[SB]),FALSE),0)</f>
        <v>0</v>
      </c>
      <c r="S351" s="54">
        <f>IFERROR(MYRANKS_H[[#This Row],[H]]/MYRANKS_H[[#This Row],[AB]],0)</f>
        <v>0</v>
      </c>
      <c r="T351" s="54">
        <f>IFERROR((MYRANKS_H[[#This Row],[H]]+MYRANKS_H[[#This Row],[BB]]+MYRANKS_H[[#This Row],[HBP]])/(MYRANKS_H[[#This Row],[AB]]+MYRANKS_H[[#This Row],[BB]]+MYRANKS_H[[#This Row],[HBP]]),0)</f>
        <v>0</v>
      </c>
      <c r="U351" s="54">
        <f>IFERROR((MYRANKS_H[[#This Row],[H]]+MYRANKS_H[[#This Row],[2B]]+2*MYRANKS_H[[#This Row],[3B]]+3*MYRANKS_H[[#This Row],[HR]])/MYRANKS_H[[#This Row],[AB]],0)</f>
        <v>0</v>
      </c>
      <c r="V3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1" s="69">
        <f>VLOOKUP(MYRANKS_H[[#This Row],[POS]],REPLACEMENT_LEVEL[],2,FALSE)</f>
        <v>284</v>
      </c>
      <c r="X351" s="69">
        <f>MYRANKS_H[[#This Row],[PROJ PTS]]-MYRANKS_H[[#This Row],[REPL LEVEL]]</f>
        <v>-285</v>
      </c>
    </row>
    <row r="352" spans="1:24" ht="15" customHeight="1" x14ac:dyDescent="0.25">
      <c r="A352" s="44" t="s">
        <v>16306</v>
      </c>
      <c r="B352" s="46" t="str">
        <f>VLOOKUP(MYRANKS_H[[#This Row],[PLAYERID]],PLAYERIDMAP[],COLUMN(PLAYERIDMAP[LASTNAME]),FALSE)</f>
        <v>Flores</v>
      </c>
      <c r="C352" s="51" t="str">
        <f>VLOOKUP(MYRANKS_H[[#This Row],[PLAYERID]],PLAYERIDMAP[],COLUMN(PLAYERIDMAP[FIRSTNAME]),FALSE)</f>
        <v>Jesus</v>
      </c>
      <c r="D352" s="51" t="str">
        <f>VLOOKUP(MYRANKS_H[[#This Row],[PLAYERID]],PLAYERIDMAP[],COLUMN(PLAYERIDMAP[TEAM]),FALSE)</f>
        <v>WAS</v>
      </c>
      <c r="E352" s="51" t="str">
        <f>VLOOKUP(MYRANKS_H[[#This Row],[PLAYERID]],PLAYERIDMAP[],COLUMN(PLAYERIDMAP[POS]),FALSE)</f>
        <v>C</v>
      </c>
      <c r="F352" s="51">
        <f>VLOOKUP(MYRANKS_H[[#This Row],[PLAYERID]],PLAYERIDMAP[],COLUMN(PLAYERIDMAP[IDFANGRAPHS]),FALSE)</f>
        <v>4166</v>
      </c>
      <c r="G352" s="52">
        <f>IFERROR(VLOOKUP(MYRANKS_H[[#This Row],[IDFANGRAPHS]],STEAMER_H[],COLUMN(STEAMER_H[PA]),FALSE),0)</f>
        <v>1</v>
      </c>
      <c r="H352" s="52">
        <f>IFERROR(VLOOKUP(MYRANKS_H[[#This Row],[IDFANGRAPHS]],STEAMER_H[],COLUMN(STEAMER_H[AB]),FALSE),0)</f>
        <v>1</v>
      </c>
      <c r="I352" s="52">
        <f>IFERROR(VLOOKUP(MYRANKS_H[[#This Row],[IDFANGRAPHS]],STEAMER_H[],COLUMN(STEAMER_H[H]),FALSE),0)</f>
        <v>0</v>
      </c>
      <c r="J352" s="52">
        <f>IFERROR(VLOOKUP(MYRANKS_H[[#This Row],[IDFANGRAPHS]],STEAMER_H[],COLUMN(STEAMER_H[2B]),FALSE),0)</f>
        <v>0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0</v>
      </c>
      <c r="N352" s="52">
        <f>IFERROR(VLOOKUP(MYRANKS_H[[#This Row],[IDFANGRAPHS]],STEAMER_H[],COLUMN(STEAMER_H[RBI]),FALSE),0)</f>
        <v>0</v>
      </c>
      <c r="O352" s="52">
        <f>IFERROR(VLOOKUP(MYRANKS_H[[#This Row],[IDFANGRAPHS]],STEAMER_H[],COLUMN(STEAMER_H[BB]),FALSE),0)</f>
        <v>0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0</v>
      </c>
      <c r="R352" s="52">
        <f>IFERROR(VLOOKUP(MYRANKS_H[[#This Row],[IDFANGRAPHS]],STEAMER_H[],COLUMN(STEAMER_H[SB]),FALSE),0)</f>
        <v>0</v>
      </c>
      <c r="S352" s="54">
        <f>IFERROR(MYRANKS_H[[#This Row],[H]]/MYRANKS_H[[#This Row],[AB]],0)</f>
        <v>0</v>
      </c>
      <c r="T352" s="54">
        <f>IFERROR((MYRANKS_H[[#This Row],[H]]+MYRANKS_H[[#This Row],[BB]]+MYRANKS_H[[#This Row],[HBP]])/(MYRANKS_H[[#This Row],[AB]]+MYRANKS_H[[#This Row],[BB]]+MYRANKS_H[[#This Row],[HBP]]),0)</f>
        <v>0</v>
      </c>
      <c r="U352" s="54">
        <f>IFERROR((MYRANKS_H[[#This Row],[H]]+MYRANKS_H[[#This Row],[2B]]+2*MYRANKS_H[[#This Row],[3B]]+3*MYRANKS_H[[#This Row],[HR]])/MYRANKS_H[[#This Row],[AB]],0)</f>
        <v>0</v>
      </c>
      <c r="V3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2" s="69">
        <f>VLOOKUP(MYRANKS_H[[#This Row],[POS]],REPLACEMENT_LEVEL[],2,FALSE)</f>
        <v>284</v>
      </c>
      <c r="X352" s="69">
        <f>MYRANKS_H[[#This Row],[PROJ PTS]]-MYRANKS_H[[#This Row],[REPL LEVEL]]</f>
        <v>-285</v>
      </c>
    </row>
    <row r="353" spans="1:24" ht="15" customHeight="1" x14ac:dyDescent="0.25">
      <c r="A353" s="44" t="s">
        <v>16550</v>
      </c>
      <c r="B353" s="46" t="str">
        <f>VLOOKUP(MYRANKS_H[[#This Row],[PLAYERID]],PLAYERIDMAP[],COLUMN(PLAYERIDMAP[LASTNAME]),FALSE)</f>
        <v>Gimenez</v>
      </c>
      <c r="C353" s="51" t="str">
        <f>VLOOKUP(MYRANKS_H[[#This Row],[PLAYERID]],PLAYERIDMAP[],COLUMN(PLAYERIDMAP[FIRSTNAME]),FALSE)</f>
        <v>Hector</v>
      </c>
      <c r="D353" s="51" t="str">
        <f>VLOOKUP(MYRANKS_H[[#This Row],[PLAYERID]],PLAYERIDMAP[],COLUMN(PLAYERIDMAP[TEAM]),FALSE)</f>
        <v>CHW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2172</v>
      </c>
      <c r="G353" s="52">
        <f>IFERROR(VLOOKUP(MYRANKS_H[[#This Row],[IDFANGRAPHS]],STEAMER_H[],COLUMN(STEAMER_H[PA]),FALSE),0)</f>
        <v>1</v>
      </c>
      <c r="H353" s="52">
        <f>IFERROR(VLOOKUP(MYRANKS_H[[#This Row],[IDFANGRAPHS]],STEAMER_H[],COLUMN(STEAMER_H[AB]),FALSE),0)</f>
        <v>1</v>
      </c>
      <c r="I353" s="52">
        <f>IFERROR(VLOOKUP(MYRANKS_H[[#This Row],[IDFANGRAPHS]],STEAMER_H[],COLUMN(STEAMER_H[H]),FALSE),0)</f>
        <v>0</v>
      </c>
      <c r="J353" s="52">
        <f>IFERROR(VLOOKUP(MYRANKS_H[[#This Row],[IDFANGRAPHS]],STEAMER_H[],COLUMN(STEAMER_H[2B]),FALSE),0)</f>
        <v>0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0</v>
      </c>
      <c r="M353" s="52">
        <f>IFERROR(VLOOKUP(MYRANKS_H[[#This Row],[IDFANGRAPHS]],STEAMER_H[],COLUMN(STEAMER_H[R]),FALSE),0)</f>
        <v>0</v>
      </c>
      <c r="N353" s="52">
        <f>IFERROR(VLOOKUP(MYRANKS_H[[#This Row],[IDFANGRAPHS]],STEAMER_H[],COLUMN(STEAMER_H[RBI]),FALSE),0)</f>
        <v>0</v>
      </c>
      <c r="O353" s="52">
        <f>IFERROR(VLOOKUP(MYRANKS_H[[#This Row],[IDFANGRAPHS]],STEAMER_H[],COLUMN(STEAMER_H[BB]),FALSE),0)</f>
        <v>0</v>
      </c>
      <c r="P353" s="52">
        <f>IFERROR(VLOOKUP(MYRANKS_H[[#This Row],[IDFANGRAPHS]],STEAMER_H[],COLUMN(STEAMER_H[HBP]),FALSE),0)</f>
        <v>0</v>
      </c>
      <c r="Q353" s="52">
        <f>IFERROR(VLOOKUP(MYRANKS_H[[#This Row],[IDFANGRAPHS]],STEAMER_H[],COLUMN(STEAMER_H[SO]),FALSE),0)</f>
        <v>0</v>
      </c>
      <c r="R353" s="52">
        <f>IFERROR(VLOOKUP(MYRANKS_H[[#This Row],[IDFANGRAPHS]],STEAMER_H[],COLUMN(STEAMER_H[SB]),FALSE),0)</f>
        <v>0</v>
      </c>
      <c r="S353" s="54">
        <f>IFERROR(MYRANKS_H[[#This Row],[H]]/MYRANKS_H[[#This Row],[AB]],0)</f>
        <v>0</v>
      </c>
      <c r="T353" s="54">
        <f>IFERROR((MYRANKS_H[[#This Row],[H]]+MYRANKS_H[[#This Row],[BB]]+MYRANKS_H[[#This Row],[HBP]])/(MYRANKS_H[[#This Row],[AB]]+MYRANKS_H[[#This Row],[BB]]+MYRANKS_H[[#This Row],[HBP]]),0)</f>
        <v>0</v>
      </c>
      <c r="U353" s="54">
        <f>IFERROR((MYRANKS_H[[#This Row],[H]]+MYRANKS_H[[#This Row],[2B]]+2*MYRANKS_H[[#This Row],[3B]]+3*MYRANKS_H[[#This Row],[HR]])/MYRANKS_H[[#This Row],[AB]],0)</f>
        <v>0</v>
      </c>
      <c r="V3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3" s="69">
        <f>VLOOKUP(MYRANKS_H[[#This Row],[POS]],REPLACEMENT_LEVEL[],2,FALSE)</f>
        <v>284</v>
      </c>
      <c r="X353" s="69">
        <f>MYRANKS_H[[#This Row],[PROJ PTS]]-MYRANKS_H[[#This Row],[REPL LEVEL]]</f>
        <v>-285</v>
      </c>
    </row>
    <row r="354" spans="1:24" x14ac:dyDescent="0.25">
      <c r="A354" s="44" t="s">
        <v>16817</v>
      </c>
      <c r="B354" s="46" t="str">
        <f>VLOOKUP(MYRANKS_H[[#This Row],[PLAYERID]],PLAYERIDMAP[],COLUMN(PLAYERIDMAP[LASTNAME]),FALSE)</f>
        <v>Hanigan</v>
      </c>
      <c r="C354" s="51" t="str">
        <f>VLOOKUP(MYRANKS_H[[#This Row],[PLAYERID]],PLAYERIDMAP[],COLUMN(PLAYERIDMAP[FIRSTNAME]),FALSE)</f>
        <v>Ryan</v>
      </c>
      <c r="D354" s="51" t="str">
        <f>VLOOKUP(MYRANKS_H[[#This Row],[PLAYERID]],PLAYERIDMAP[],COLUMN(PLAYERIDMAP[TEAM]),FALSE)</f>
        <v>TB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4952</v>
      </c>
      <c r="G354" s="52">
        <f>IFERROR(VLOOKUP(MYRANKS_H[[#This Row],[IDFANGRAPHS]],STEAMER_H[],COLUMN(STEAMER_H[PA]),FALSE),0)</f>
        <v>1</v>
      </c>
      <c r="H354" s="52">
        <f>IFERROR(VLOOKUP(MYRANKS_H[[#This Row],[IDFANGRAPHS]],STEAMER_H[],COLUMN(STEAMER_H[AB]),FALSE),0)</f>
        <v>1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  <c r="V3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4" s="69">
        <f>VLOOKUP(MYRANKS_H[[#This Row],[POS]],REPLACEMENT_LEVEL[],2,FALSE)</f>
        <v>284</v>
      </c>
      <c r="X354" s="69">
        <f>MYRANKS_H[[#This Row],[PROJ PTS]]-MYRANKS_H[[#This Row],[REPL LEVEL]]</f>
        <v>-285</v>
      </c>
    </row>
    <row r="355" spans="1:24" x14ac:dyDescent="0.25">
      <c r="A355" s="44" t="s">
        <v>16972</v>
      </c>
      <c r="B355" s="46" t="str">
        <f>VLOOKUP(MYRANKS_H[[#This Row],[PLAYERID]],PLAYERIDMAP[],COLUMN(PLAYERIDMAP[LASTNAME]),FALSE)</f>
        <v>Hernandez</v>
      </c>
      <c r="C355" s="51" t="str">
        <f>VLOOKUP(MYRANKS_H[[#This Row],[PLAYERID]],PLAYERIDMAP[],COLUMN(PLAYERIDMAP[FIRSTNAME]),FALSE)</f>
        <v>Ramon</v>
      </c>
      <c r="D355" s="51" t="str">
        <f>VLOOKUP(MYRANKS_H[[#This Row],[PLAYERID]],PLAYERIDMAP[],COLUMN(PLAYERIDMAP[TEAM]),FALSE)</f>
        <v>N/A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918</v>
      </c>
      <c r="G355" s="52">
        <f>IFERROR(VLOOKUP(MYRANKS_H[[#This Row],[IDFANGRAPHS]],STEAMER_H[],COLUMN(STEAMER_H[PA]),FALSE),0)</f>
        <v>1</v>
      </c>
      <c r="H355" s="52">
        <f>IFERROR(VLOOKUP(MYRANKS_H[[#This Row],[IDFANGRAPHS]],STEAMER_H[],COLUMN(STEAMER_H[AB]),FALSE),0)</f>
        <v>1</v>
      </c>
      <c r="I355" s="52">
        <f>IFERROR(VLOOKUP(MYRANKS_H[[#This Row],[IDFANGRAPHS]],STEAMER_H[],COLUMN(STEAMER_H[H]),FALSE),0)</f>
        <v>0</v>
      </c>
      <c r="J355" s="52">
        <f>IFERROR(VLOOKUP(MYRANKS_H[[#This Row],[IDFANGRAPHS]],STEAMER_H[],COLUMN(STEAMER_H[2B]),FALSE),0)</f>
        <v>0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0</v>
      </c>
      <c r="M355" s="52">
        <f>IFERROR(VLOOKUP(MYRANKS_H[[#This Row],[IDFANGRAPHS]],STEAMER_H[],COLUMN(STEAMER_H[R]),FALSE),0)</f>
        <v>0</v>
      </c>
      <c r="N355" s="52">
        <f>IFERROR(VLOOKUP(MYRANKS_H[[#This Row],[IDFANGRAPHS]],STEAMER_H[],COLUMN(STEAMER_H[RBI]),FALSE),0)</f>
        <v>0</v>
      </c>
      <c r="O355" s="52">
        <f>IFERROR(VLOOKUP(MYRANKS_H[[#This Row],[IDFANGRAPHS]],STEAMER_H[],COLUMN(STEAMER_H[BB]),FALSE),0)</f>
        <v>0</v>
      </c>
      <c r="P355" s="52">
        <f>IFERROR(VLOOKUP(MYRANKS_H[[#This Row],[IDFANGRAPHS]],STEAMER_H[],COLUMN(STEAMER_H[HBP]),FALSE),0)</f>
        <v>0</v>
      </c>
      <c r="Q355" s="52">
        <f>IFERROR(VLOOKUP(MYRANKS_H[[#This Row],[IDFANGRAPHS]],STEAMER_H[],COLUMN(STEAMER_H[SO]),FALSE),0)</f>
        <v>0</v>
      </c>
      <c r="R355" s="52">
        <f>IFERROR(VLOOKUP(MYRANKS_H[[#This Row],[IDFANGRAPHS]],STEAMER_H[],COLUMN(STEAMER_H[SB]),FALSE),0)</f>
        <v>0</v>
      </c>
      <c r="S355" s="54">
        <f>IFERROR(MYRANKS_H[[#This Row],[H]]/MYRANKS_H[[#This Row],[AB]],0)</f>
        <v>0</v>
      </c>
      <c r="T355" s="54">
        <f>IFERROR((MYRANKS_H[[#This Row],[H]]+MYRANKS_H[[#This Row],[BB]]+MYRANKS_H[[#This Row],[HBP]])/(MYRANKS_H[[#This Row],[AB]]+MYRANKS_H[[#This Row],[BB]]+MYRANKS_H[[#This Row],[HBP]]),0)</f>
        <v>0</v>
      </c>
      <c r="U355" s="54">
        <f>IFERROR((MYRANKS_H[[#This Row],[H]]+MYRANKS_H[[#This Row],[2B]]+2*MYRANKS_H[[#This Row],[3B]]+3*MYRANKS_H[[#This Row],[HR]])/MYRANKS_H[[#This Row],[AB]],0)</f>
        <v>0</v>
      </c>
      <c r="V3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5" s="69">
        <f>VLOOKUP(MYRANKS_H[[#This Row],[POS]],REPLACEMENT_LEVEL[],2,FALSE)</f>
        <v>284</v>
      </c>
      <c r="X355" s="69">
        <f>MYRANKS_H[[#This Row],[PROJ PTS]]-MYRANKS_H[[#This Row],[REPL LEVEL]]</f>
        <v>-285</v>
      </c>
    </row>
    <row r="356" spans="1:24" ht="15" customHeight="1" x14ac:dyDescent="0.25">
      <c r="A356" s="44" t="s">
        <v>16989</v>
      </c>
      <c r="B356" s="46" t="str">
        <f>VLOOKUP(MYRANKS_H[[#This Row],[PLAYERID]],PLAYERIDMAP[],COLUMN(PLAYERIDMAP[LASTNAME]),FALSE)</f>
        <v>Hester</v>
      </c>
      <c r="C356" s="51" t="str">
        <f>VLOOKUP(MYRANKS_H[[#This Row],[PLAYERID]],PLAYERIDMAP[],COLUMN(PLAYERIDMAP[FIRSTNAME]),FALSE)</f>
        <v>John</v>
      </c>
      <c r="D356" s="51" t="str">
        <f>VLOOKUP(MYRANKS_H[[#This Row],[PLAYERID]],PLAYERIDMAP[],COLUMN(PLAYERIDMAP[TEAM]),FALSE)</f>
        <v>LAA</v>
      </c>
      <c r="E356" s="51" t="str">
        <f>VLOOKUP(MYRANKS_H[[#This Row],[PLAYERID]],PLAYERIDMAP[],COLUMN(PLAYERIDMAP[POS]),FALSE)</f>
        <v>C</v>
      </c>
      <c r="F356" s="51">
        <f>VLOOKUP(MYRANKS_H[[#This Row],[PLAYERID]],PLAYERIDMAP[],COLUMN(PLAYERIDMAP[IDFANGRAPHS]),FALSE)</f>
        <v>877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  <c r="V3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6" s="69">
        <f>VLOOKUP(MYRANKS_H[[#This Row],[POS]],REPLACEMENT_LEVEL[],2,FALSE)</f>
        <v>284</v>
      </c>
      <c r="X356" s="69">
        <f>MYRANKS_H[[#This Row],[PROJ PTS]]-MYRANKS_H[[#This Row],[REPL LEVEL]]</f>
        <v>-285</v>
      </c>
    </row>
    <row r="357" spans="1:24" x14ac:dyDescent="0.25">
      <c r="A357" s="44" t="s">
        <v>17013</v>
      </c>
      <c r="B357" s="46" t="str">
        <f>VLOOKUP(MYRANKS_H[[#This Row],[PLAYERID]],PLAYERIDMAP[],COLUMN(PLAYERIDMAP[LASTNAME]),FALSE)</f>
        <v>Hill</v>
      </c>
      <c r="C357" s="51" t="str">
        <f>VLOOKUP(MYRANKS_H[[#This Row],[PLAYERID]],PLAYERIDMAP[],COLUMN(PLAYERIDMAP[FIRSTNAME]),FALSE)</f>
        <v>Steven</v>
      </c>
      <c r="D357" s="51" t="str">
        <f>VLOOKUP(MYRANKS_H[[#This Row],[PLAYERID]],PLAYERIDMAP[],COLUMN(PLAYERIDMAP[TEAM]),FALSE)</f>
        <v>STL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8211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  <c r="V3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7" s="69">
        <f>VLOOKUP(MYRANKS_H[[#This Row],[POS]],REPLACEMENT_LEVEL[],2,FALSE)</f>
        <v>284</v>
      </c>
      <c r="X357" s="69">
        <f>MYRANKS_H[[#This Row],[PROJ PTS]]-MYRANKS_H[[#This Row],[REPL LEVEL]]</f>
        <v>-285</v>
      </c>
    </row>
    <row r="358" spans="1:24" ht="15" customHeight="1" x14ac:dyDescent="0.25">
      <c r="A358" s="44" t="s">
        <v>17262</v>
      </c>
      <c r="B358" s="46" t="str">
        <f>VLOOKUP(MYRANKS_H[[#This Row],[PLAYERID]],PLAYERIDMAP[],COLUMN(PLAYERIDMAP[LASTNAME]),FALSE)</f>
        <v>Jimenez</v>
      </c>
      <c r="C358" s="51" t="str">
        <f>VLOOKUP(MYRANKS_H[[#This Row],[PLAYERID]],PLAYERIDMAP[],COLUMN(PLAYERIDMAP[FIRSTNAME]),FALSE)</f>
        <v>A.J.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C</v>
      </c>
      <c r="F358" s="51" t="str">
        <f>VLOOKUP(MYRANKS_H[[#This Row],[PLAYERID]],PLAYERIDMAP[],COLUMN(PLAYERIDMAP[IDFANGRAPHS]),FALSE)</f>
        <v>sa454887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  <c r="V3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8" s="69">
        <f>VLOOKUP(MYRANKS_H[[#This Row],[POS]],REPLACEMENT_LEVEL[],2,FALSE)</f>
        <v>284</v>
      </c>
      <c r="X358" s="69">
        <f>MYRANKS_H[[#This Row],[PROJ PTS]]-MYRANKS_H[[#This Row],[REPL LEVEL]]</f>
        <v>-285</v>
      </c>
    </row>
    <row r="359" spans="1:24" x14ac:dyDescent="0.25">
      <c r="A359" s="44" t="s">
        <v>17308</v>
      </c>
      <c r="B359" s="46" t="str">
        <f>VLOOKUP(MYRANKS_H[[#This Row],[PLAYERID]],PLAYERIDMAP[],COLUMN(PLAYERIDMAP[LASTNAME]),FALSE)</f>
        <v>Johnson</v>
      </c>
      <c r="C359" s="51" t="str">
        <f>VLOOKUP(MYRANKS_H[[#This Row],[PLAYERID]],PLAYERIDMAP[],COLUMN(PLAYERIDMAP[FIRSTNAME]),FALSE)</f>
        <v>Rob</v>
      </c>
      <c r="D359" s="51" t="str">
        <f>VLOOKUP(MYRANKS_H[[#This Row],[PLAYERID]],PLAYERIDMAP[],COLUMN(PLAYERIDMAP[TEAM]),FALSE)</f>
        <v>NYM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8029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  <c r="V3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9" s="69">
        <f>VLOOKUP(MYRANKS_H[[#This Row],[POS]],REPLACEMENT_LEVEL[],2,FALSE)</f>
        <v>284</v>
      </c>
      <c r="X359" s="69">
        <f>MYRANKS_H[[#This Row],[PROJ PTS]]-MYRANKS_H[[#This Row],[REPL LEVEL]]</f>
        <v>-285</v>
      </c>
    </row>
    <row r="360" spans="1:24" ht="15" customHeight="1" x14ac:dyDescent="0.25">
      <c r="A360" s="44" t="s">
        <v>17498</v>
      </c>
      <c r="B360" s="46" t="str">
        <f>VLOOKUP(MYRANKS_H[[#This Row],[PLAYERID]],PLAYERIDMAP[],COLUMN(PLAYERIDMAP[LASTNAME]),FALSE)</f>
        <v>Kottaras</v>
      </c>
      <c r="C360" s="51" t="str">
        <f>VLOOKUP(MYRANKS_H[[#This Row],[PLAYERID]],PLAYERIDMAP[],COLUMN(PLAYERIDMAP[FIRSTNAME]),FALSE)</f>
        <v>George</v>
      </c>
      <c r="D360" s="51" t="str">
        <f>VLOOKUP(MYRANKS_H[[#This Row],[PLAYERID]],PLAYERIDMAP[],COLUMN(PLAYERIDMAP[TEAM]),FALSE)</f>
        <v>N/A</v>
      </c>
      <c r="E360" s="51" t="str">
        <f>VLOOKUP(MYRANKS_H[[#This Row],[PLAYERID]],PLAYERIDMAP[],COLUMN(PLAYERIDMAP[POS]),FALSE)</f>
        <v>C</v>
      </c>
      <c r="F360" s="51">
        <f>VLOOKUP(MYRANKS_H[[#This Row],[PLAYERID]],PLAYERIDMAP[],COLUMN(PLAYERIDMAP[IDFANGRAPHS]),FALSE)</f>
        <v>5506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  <c r="V3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0" s="69">
        <f>VLOOKUP(MYRANKS_H[[#This Row],[POS]],REPLACEMENT_LEVEL[],2,FALSE)</f>
        <v>284</v>
      </c>
      <c r="X360" s="69">
        <f>MYRANKS_H[[#This Row],[PROJ PTS]]-MYRANKS_H[[#This Row],[REPL LEVEL]]</f>
        <v>-285</v>
      </c>
    </row>
    <row r="361" spans="1:24" x14ac:dyDescent="0.25">
      <c r="A361" s="44" t="s">
        <v>17556</v>
      </c>
      <c r="B361" s="46" t="str">
        <f>VLOOKUP(MYRANKS_H[[#This Row],[PLAYERID]],PLAYERIDMAP[],COLUMN(PLAYERIDMAP[LASTNAME]),FALSE)</f>
        <v>Lalli</v>
      </c>
      <c r="C361" s="51" t="str">
        <f>VLOOKUP(MYRANKS_H[[#This Row],[PLAYERID]],PLAYERIDMAP[],COLUMN(PLAYERIDMAP[FIRSTNAME]),FALSE)</f>
        <v>Blake</v>
      </c>
      <c r="D361" s="51" t="str">
        <f>VLOOKUP(MYRANKS_H[[#This Row],[PLAYERID]],PLAYERIDMAP[],COLUMN(PLAYERIDMAP[TEAM]),FALSE)</f>
        <v>CHC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9246</v>
      </c>
      <c r="G361" s="52">
        <f>IFERROR(VLOOKUP(MYRANKS_H[[#This Row],[IDFANGRAPHS]],STEAMER_H[],COLUMN(STEAMER_H[PA]),FALSE),0)</f>
        <v>1</v>
      </c>
      <c r="H361" s="52">
        <f>IFERROR(VLOOKUP(MYRANKS_H[[#This Row],[IDFANGRAPHS]],STEAMER_H[],COLUMN(STEAMER_H[AB]),FALSE),0)</f>
        <v>1</v>
      </c>
      <c r="I361" s="52">
        <f>IFERROR(VLOOKUP(MYRANKS_H[[#This Row],[IDFANGRAPHS]],STEAMER_H[],COLUMN(STEAMER_H[H]),FALSE),0)</f>
        <v>0</v>
      </c>
      <c r="J361" s="52">
        <f>IFERROR(VLOOKUP(MYRANKS_H[[#This Row],[IDFANGRAPHS]],STEAMER_H[],COLUMN(STEAMER_H[2B]),FALSE),0)</f>
        <v>0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0</v>
      </c>
      <c r="M361" s="52">
        <f>IFERROR(VLOOKUP(MYRANKS_H[[#This Row],[IDFANGRAPHS]],STEAMER_H[],COLUMN(STEAMER_H[R]),FALSE),0)</f>
        <v>0</v>
      </c>
      <c r="N361" s="52">
        <f>IFERROR(VLOOKUP(MYRANKS_H[[#This Row],[IDFANGRAPHS]],STEAMER_H[],COLUMN(STEAMER_H[RBI]),FALSE),0)</f>
        <v>0</v>
      </c>
      <c r="O361" s="52">
        <f>IFERROR(VLOOKUP(MYRANKS_H[[#This Row],[IDFANGRAPHS]],STEAMER_H[],COLUMN(STEAMER_H[BB]),FALSE),0)</f>
        <v>0</v>
      </c>
      <c r="P361" s="52">
        <f>IFERROR(VLOOKUP(MYRANKS_H[[#This Row],[IDFANGRAPHS]],STEAMER_H[],COLUMN(STEAMER_H[HBP]),FALSE),0)</f>
        <v>0</v>
      </c>
      <c r="Q361" s="52">
        <f>IFERROR(VLOOKUP(MYRANKS_H[[#This Row],[IDFANGRAPHS]],STEAMER_H[],COLUMN(STEAMER_H[SO]),FALSE),0)</f>
        <v>0</v>
      </c>
      <c r="R361" s="52">
        <f>IFERROR(VLOOKUP(MYRANKS_H[[#This Row],[IDFANGRAPHS]],STEAMER_H[],COLUMN(STEAMER_H[SB]),FALSE),0)</f>
        <v>0</v>
      </c>
      <c r="S361" s="54">
        <f>IFERROR(MYRANKS_H[[#This Row],[H]]/MYRANKS_H[[#This Row],[AB]],0)</f>
        <v>0</v>
      </c>
      <c r="T361" s="54">
        <f>IFERROR((MYRANKS_H[[#This Row],[H]]+MYRANKS_H[[#This Row],[BB]]+MYRANKS_H[[#This Row],[HBP]])/(MYRANKS_H[[#This Row],[AB]]+MYRANKS_H[[#This Row],[BB]]+MYRANKS_H[[#This Row],[HBP]]),0)</f>
        <v>0</v>
      </c>
      <c r="U361" s="54">
        <f>IFERROR((MYRANKS_H[[#This Row],[H]]+MYRANKS_H[[#This Row],[2B]]+2*MYRANKS_H[[#This Row],[3B]]+3*MYRANKS_H[[#This Row],[HR]])/MYRANKS_H[[#This Row],[AB]],0)</f>
        <v>0</v>
      </c>
      <c r="V3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1" s="69">
        <f>VLOOKUP(MYRANKS_H[[#This Row],[POS]],REPLACEMENT_LEVEL[],2,FALSE)</f>
        <v>284</v>
      </c>
      <c r="X361" s="69">
        <f>MYRANKS_H[[#This Row],[PROJ PTS]]-MYRANKS_H[[#This Row],[REPL LEVEL]]</f>
        <v>-285</v>
      </c>
    </row>
    <row r="362" spans="1:24" ht="15" customHeight="1" x14ac:dyDescent="0.25">
      <c r="A362" s="44" t="s">
        <v>17876</v>
      </c>
      <c r="B362" s="46" t="str">
        <f>VLOOKUP(MYRANKS_H[[#This Row],[PLAYERID]],PLAYERIDMAP[],COLUMN(PLAYERIDMAP[LASTNAME]),FALSE)</f>
        <v>Marson</v>
      </c>
      <c r="C362" s="51" t="str">
        <f>VLOOKUP(MYRANKS_H[[#This Row],[PLAYERID]],PLAYERIDMAP[],COLUMN(PLAYERIDMAP[FIRSTNAME]),FALSE)</f>
        <v>Lou</v>
      </c>
      <c r="D362" s="51" t="str">
        <f>VLOOKUP(MYRANKS_H[[#This Row],[PLAYERID]],PLAYERIDMAP[],COLUMN(PLAYERIDMAP[TEAM]),FALSE)</f>
        <v>CLE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7610</v>
      </c>
      <c r="G362" s="52">
        <f>IFERROR(VLOOKUP(MYRANKS_H[[#This Row],[IDFANGRAPHS]],STEAMER_H[],COLUMN(STEAMER_H[PA]),FALSE),0)</f>
        <v>1</v>
      </c>
      <c r="H362" s="52">
        <f>IFERROR(VLOOKUP(MYRANKS_H[[#This Row],[IDFANGRAPHS]],STEAMER_H[],COLUMN(STEAMER_H[AB]),FALSE),0)</f>
        <v>1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  <c r="V3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2" s="69">
        <f>VLOOKUP(MYRANKS_H[[#This Row],[POS]],REPLACEMENT_LEVEL[],2,FALSE)</f>
        <v>284</v>
      </c>
      <c r="X362" s="69">
        <f>MYRANKS_H[[#This Row],[PROJ PTS]]-MYRANKS_H[[#This Row],[REPL LEVEL]]</f>
        <v>-285</v>
      </c>
    </row>
    <row r="363" spans="1:24" ht="15" customHeight="1" x14ac:dyDescent="0.25">
      <c r="A363" s="44" t="s">
        <v>17911</v>
      </c>
      <c r="B363" s="46" t="str">
        <f>VLOOKUP(MYRANKS_H[[#This Row],[PLAYERID]],PLAYERIDMAP[],COLUMN(PLAYERIDMAP[LASTNAME]),FALSE)</f>
        <v>Martinez</v>
      </c>
      <c r="C363" s="51" t="str">
        <f>VLOOKUP(MYRANKS_H[[#This Row],[PLAYERID]],PLAYERIDMAP[],COLUMN(PLAYERIDMAP[FIRSTNAME]),FALSE)</f>
        <v>Luis</v>
      </c>
      <c r="D363" s="51" t="str">
        <f>VLOOKUP(MYRANKS_H[[#This Row],[PLAYERID]],PLAYERIDMAP[],COLUMN(PLAYERIDMAP[TEAM]),FALSE)</f>
        <v>BAL</v>
      </c>
      <c r="E363" s="51" t="str">
        <f>VLOOKUP(MYRANKS_H[[#This Row],[PLAYERID]],PLAYERIDMAP[],COLUMN(PLAYERIDMAP[POS]),FALSE)</f>
        <v>C</v>
      </c>
      <c r="F363" s="51">
        <f>VLOOKUP(MYRANKS_H[[#This Row],[PLAYERID]],PLAYERIDMAP[],COLUMN(PLAYERIDMAP[IDFANGRAPHS]),FALSE)</f>
        <v>2481</v>
      </c>
      <c r="G363" s="52">
        <f>IFERROR(VLOOKUP(MYRANKS_H[[#This Row],[IDFANGRAPHS]],STEAMER_H[],COLUMN(STEAMER_H[PA]),FALSE),0)</f>
        <v>1</v>
      </c>
      <c r="H363" s="52">
        <f>IFERROR(VLOOKUP(MYRANKS_H[[#This Row],[IDFANGRAPHS]],STEAMER_H[],COLUMN(STEAMER_H[AB]),FALSE),0)</f>
        <v>1</v>
      </c>
      <c r="I363" s="52">
        <f>IFERROR(VLOOKUP(MYRANKS_H[[#This Row],[IDFANGRAPHS]],STEAMER_H[],COLUMN(STEAMER_H[H]),FALSE),0)</f>
        <v>0</v>
      </c>
      <c r="J363" s="52">
        <f>IFERROR(VLOOKUP(MYRANKS_H[[#This Row],[IDFANGRAPHS]],STEAMER_H[],COLUMN(STEAMER_H[2B]),FALSE),0)</f>
        <v>0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0</v>
      </c>
      <c r="M363" s="52">
        <f>IFERROR(VLOOKUP(MYRANKS_H[[#This Row],[IDFANGRAPHS]],STEAMER_H[],COLUMN(STEAMER_H[R]),FALSE),0)</f>
        <v>0</v>
      </c>
      <c r="N363" s="52">
        <f>IFERROR(VLOOKUP(MYRANKS_H[[#This Row],[IDFANGRAPHS]],STEAMER_H[],COLUMN(STEAMER_H[RBI]),FALSE),0)</f>
        <v>0</v>
      </c>
      <c r="O363" s="52">
        <f>IFERROR(VLOOKUP(MYRANKS_H[[#This Row],[IDFANGRAPHS]],STEAMER_H[],COLUMN(STEAMER_H[BB]),FALSE),0)</f>
        <v>0</v>
      </c>
      <c r="P363" s="52">
        <f>IFERROR(VLOOKUP(MYRANKS_H[[#This Row],[IDFANGRAPHS]],STEAMER_H[],COLUMN(STEAMER_H[HBP]),FALSE),0)</f>
        <v>0</v>
      </c>
      <c r="Q363" s="52">
        <f>IFERROR(VLOOKUP(MYRANKS_H[[#This Row],[IDFANGRAPHS]],STEAMER_H[],COLUMN(STEAMER_H[SO]),FALSE),0)</f>
        <v>0</v>
      </c>
      <c r="R363" s="52">
        <f>IFERROR(VLOOKUP(MYRANKS_H[[#This Row],[IDFANGRAPHS]],STEAMER_H[],COLUMN(STEAMER_H[SB]),FALSE),0)</f>
        <v>0</v>
      </c>
      <c r="S363" s="54">
        <f>IFERROR(MYRANKS_H[[#This Row],[H]]/MYRANKS_H[[#This Row],[AB]],0)</f>
        <v>0</v>
      </c>
      <c r="T363" s="54">
        <f>IFERROR((MYRANKS_H[[#This Row],[H]]+MYRANKS_H[[#This Row],[BB]]+MYRANKS_H[[#This Row],[HBP]])/(MYRANKS_H[[#This Row],[AB]]+MYRANKS_H[[#This Row],[BB]]+MYRANKS_H[[#This Row],[HBP]]),0)</f>
        <v>0</v>
      </c>
      <c r="U363" s="54">
        <f>IFERROR((MYRANKS_H[[#This Row],[H]]+MYRANKS_H[[#This Row],[2B]]+2*MYRANKS_H[[#This Row],[3B]]+3*MYRANKS_H[[#This Row],[HR]])/MYRANKS_H[[#This Row],[AB]],0)</f>
        <v>0</v>
      </c>
      <c r="V3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3" s="69">
        <f>VLOOKUP(MYRANKS_H[[#This Row],[POS]],REPLACEMENT_LEVEL[],2,FALSE)</f>
        <v>284</v>
      </c>
      <c r="X363" s="69">
        <f>MYRANKS_H[[#This Row],[PROJ PTS]]-MYRANKS_H[[#This Row],[REPL LEVEL]]</f>
        <v>-285</v>
      </c>
    </row>
    <row r="364" spans="1:24" ht="15" customHeight="1" x14ac:dyDescent="0.25">
      <c r="A364" s="44" t="s">
        <v>18197</v>
      </c>
      <c r="B364" s="46" t="str">
        <f>VLOOKUP(MYRANKS_H[[#This Row],[PLAYERID]],PLAYERIDMAP[],COLUMN(PLAYERIDMAP[LASTNAME]),FALSE)</f>
        <v>Molina</v>
      </c>
      <c r="C364" s="51" t="str">
        <f>VLOOKUP(MYRANKS_H[[#This Row],[PLAYERID]],PLAYERIDMAP[],COLUMN(PLAYERIDMAP[FIRSTNAME]),FALSE)</f>
        <v>Jose</v>
      </c>
      <c r="D364" s="51" t="str">
        <f>VLOOKUP(MYRANKS_H[[#This Row],[PLAYERID]],PLAYERIDMAP[],COLUMN(PLAYERIDMAP[TEAM]),FALSE)</f>
        <v>N/A</v>
      </c>
      <c r="E364" s="51" t="str">
        <f>VLOOKUP(MYRANKS_H[[#This Row],[PLAYERID]],PLAYERIDMAP[],COLUMN(PLAYERIDMAP[POS]),FALSE)</f>
        <v>C</v>
      </c>
      <c r="F364" s="51">
        <f>VLOOKUP(MYRANKS_H[[#This Row],[PLAYERID]],PLAYERIDMAP[],COLUMN(PLAYERIDMAP[IDFANGRAPHS]),FALSE)</f>
        <v>25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  <c r="V3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4" s="69">
        <f>VLOOKUP(MYRANKS_H[[#This Row],[POS]],REPLACEMENT_LEVEL[],2,FALSE)</f>
        <v>284</v>
      </c>
      <c r="X364" s="69">
        <f>MYRANKS_H[[#This Row],[PROJ PTS]]-MYRANKS_H[[#This Row],[REPL LEVEL]]</f>
        <v>-285</v>
      </c>
    </row>
    <row r="365" spans="1:24" ht="15" customHeight="1" x14ac:dyDescent="0.25">
      <c r="A365" s="44" t="s">
        <v>18218</v>
      </c>
      <c r="B365" s="46" t="str">
        <f>VLOOKUP(MYRANKS_H[[#This Row],[PLAYERID]],PLAYERIDMAP[],COLUMN(PLAYERIDMAP[LASTNAME]),FALSE)</f>
        <v>Moore</v>
      </c>
      <c r="C365" s="51" t="str">
        <f>VLOOKUP(MYRANKS_H[[#This Row],[PLAYERID]],PLAYERIDMAP[],COLUMN(PLAYERIDMAP[FIRSTNAME]),FALSE)</f>
        <v>Adam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C</v>
      </c>
      <c r="F365" s="51">
        <f>VLOOKUP(MYRANKS_H[[#This Row],[PLAYERID]],PLAYERIDMAP[],COLUMN(PLAYERIDMAP[IDFANGRAPHS]),FALSE)</f>
        <v>9362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  <c r="V3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5" s="69">
        <f>VLOOKUP(MYRANKS_H[[#This Row],[POS]],REPLACEMENT_LEVEL[],2,FALSE)</f>
        <v>284</v>
      </c>
      <c r="X365" s="69">
        <f>MYRANKS_H[[#This Row],[PROJ PTS]]-MYRANKS_H[[#This Row],[REPL LEVEL]]</f>
        <v>-285</v>
      </c>
    </row>
    <row r="366" spans="1:24" x14ac:dyDescent="0.25">
      <c r="A366" s="44" t="s">
        <v>18392</v>
      </c>
      <c r="B366" s="46" t="str">
        <f>VLOOKUP(MYRANKS_H[[#This Row],[PLAYERID]],PLAYERIDMAP[],COLUMN(PLAYERIDMAP[LASTNAME]),FALSE)</f>
        <v>Nickeas</v>
      </c>
      <c r="C366" s="51" t="str">
        <f>VLOOKUP(MYRANKS_H[[#This Row],[PLAYERID]],PLAYERIDMAP[],COLUMN(PLAYERIDMAP[FIRSTNAME]),FALSE)</f>
        <v>Mike</v>
      </c>
      <c r="D366" s="51" t="str">
        <f>VLOOKUP(MYRANKS_H[[#This Row],[PLAYERID]],PLAYERIDMAP[],COLUMN(PLAYERIDMAP[TEAM]),FALSE)</f>
        <v>NYM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7419</v>
      </c>
      <c r="G366" s="52">
        <f>IFERROR(VLOOKUP(MYRANKS_H[[#This Row],[IDFANGRAPHS]],STEAMER_H[],COLUMN(STEAMER_H[PA]),FALSE),0)</f>
        <v>1</v>
      </c>
      <c r="H366" s="52">
        <f>IFERROR(VLOOKUP(MYRANKS_H[[#This Row],[IDFANGRAPHS]],STEAMER_H[],COLUMN(STEAMER_H[AB]),FALSE),0)</f>
        <v>1</v>
      </c>
      <c r="I366" s="52">
        <f>IFERROR(VLOOKUP(MYRANKS_H[[#This Row],[IDFANGRAPHS]],STEAMER_H[],COLUMN(STEAMER_H[H]),FALSE),0)</f>
        <v>0</v>
      </c>
      <c r="J366" s="52">
        <f>IFERROR(VLOOKUP(MYRANKS_H[[#This Row],[IDFANGRAPHS]],STEAMER_H[],COLUMN(STEAMER_H[2B]),FALSE),0)</f>
        <v>0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0</v>
      </c>
      <c r="M366" s="52">
        <f>IFERROR(VLOOKUP(MYRANKS_H[[#This Row],[IDFANGRAPHS]],STEAMER_H[],COLUMN(STEAMER_H[R]),FALSE),0)</f>
        <v>0</v>
      </c>
      <c r="N366" s="52">
        <f>IFERROR(VLOOKUP(MYRANKS_H[[#This Row],[IDFANGRAPHS]],STEAMER_H[],COLUMN(STEAMER_H[RBI]),FALSE),0)</f>
        <v>0</v>
      </c>
      <c r="O366" s="52">
        <f>IFERROR(VLOOKUP(MYRANKS_H[[#This Row],[IDFANGRAPHS]],STEAMER_H[],COLUMN(STEAMER_H[BB]),FALSE),0)</f>
        <v>0</v>
      </c>
      <c r="P366" s="52">
        <f>IFERROR(VLOOKUP(MYRANKS_H[[#This Row],[IDFANGRAPHS]],STEAMER_H[],COLUMN(STEAMER_H[HBP]),FALSE),0)</f>
        <v>0</v>
      </c>
      <c r="Q366" s="52">
        <f>IFERROR(VLOOKUP(MYRANKS_H[[#This Row],[IDFANGRAPHS]],STEAMER_H[],COLUMN(STEAMER_H[SO]),FALSE),0)</f>
        <v>0</v>
      </c>
      <c r="R366" s="52">
        <f>IFERROR(VLOOKUP(MYRANKS_H[[#This Row],[IDFANGRAPHS]],STEAMER_H[],COLUMN(STEAMER_H[SB]),FALSE),0)</f>
        <v>0</v>
      </c>
      <c r="S366" s="54">
        <f>IFERROR(MYRANKS_H[[#This Row],[H]]/MYRANKS_H[[#This Row],[AB]],0)</f>
        <v>0</v>
      </c>
      <c r="T366" s="54">
        <f>IFERROR((MYRANKS_H[[#This Row],[H]]+MYRANKS_H[[#This Row],[BB]]+MYRANKS_H[[#This Row],[HBP]])/(MYRANKS_H[[#This Row],[AB]]+MYRANKS_H[[#This Row],[BB]]+MYRANKS_H[[#This Row],[HBP]]),0)</f>
        <v>0</v>
      </c>
      <c r="U366" s="54">
        <f>IFERROR((MYRANKS_H[[#This Row],[H]]+MYRANKS_H[[#This Row],[2B]]+2*MYRANKS_H[[#This Row],[3B]]+3*MYRANKS_H[[#This Row],[HR]])/MYRANKS_H[[#This Row],[AB]],0)</f>
        <v>0</v>
      </c>
      <c r="V3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6" s="69">
        <f>VLOOKUP(MYRANKS_H[[#This Row],[POS]],REPLACEMENT_LEVEL[],2,FALSE)</f>
        <v>284</v>
      </c>
      <c r="X366" s="69">
        <f>MYRANKS_H[[#This Row],[PROJ PTS]]-MYRANKS_H[[#This Row],[REPL LEVEL]]</f>
        <v>-285</v>
      </c>
    </row>
    <row r="367" spans="1:24" ht="15" customHeight="1" x14ac:dyDescent="0.25">
      <c r="A367" s="44" t="s">
        <v>18499</v>
      </c>
      <c r="B367" s="46" t="str">
        <f>VLOOKUP(MYRANKS_H[[#This Row],[PLAYERID]],PLAYERIDMAP[],COLUMN(PLAYERIDMAP[LASTNAME]),FALSE)</f>
        <v>Olivo</v>
      </c>
      <c r="C367" s="51" t="str">
        <f>VLOOKUP(MYRANKS_H[[#This Row],[PLAYERID]],PLAYERIDMAP[],COLUMN(PLAYERIDMAP[FIRSTNAME]),FALSE)</f>
        <v>Miguel</v>
      </c>
      <c r="D367" s="51" t="str">
        <f>VLOOKUP(MYRANKS_H[[#This Row],[PLAYERID]],PLAYERIDMAP[],COLUMN(PLAYERIDMAP[TEAM]),FALSE)</f>
        <v>N/A</v>
      </c>
      <c r="E367" s="51" t="str">
        <f>VLOOKUP(MYRANKS_H[[#This Row],[PLAYERID]],PLAYERIDMAP[],COLUMN(PLAYERIDMAP[POS]),FALSE)</f>
        <v>C</v>
      </c>
      <c r="F367" s="51">
        <f>VLOOKUP(MYRANKS_H[[#This Row],[PLAYERID]],PLAYERIDMAP[],COLUMN(PLAYERIDMAP[IDFANGRAPHS]),FALSE)</f>
        <v>1638</v>
      </c>
      <c r="G367" s="52">
        <f>IFERROR(VLOOKUP(MYRANKS_H[[#This Row],[IDFANGRAPHS]],STEAMER_H[],COLUMN(STEAMER_H[PA]),FALSE),0)</f>
        <v>1</v>
      </c>
      <c r="H367" s="52">
        <f>IFERROR(VLOOKUP(MYRANKS_H[[#This Row],[IDFANGRAPHS]],STEAMER_H[],COLUMN(STEAMER_H[AB]),FALSE),0)</f>
        <v>1</v>
      </c>
      <c r="I367" s="52">
        <f>IFERROR(VLOOKUP(MYRANKS_H[[#This Row],[IDFANGRAPHS]],STEAMER_H[],COLUMN(STEAMER_H[H]),FALSE),0)</f>
        <v>0</v>
      </c>
      <c r="J367" s="52">
        <f>IFERROR(VLOOKUP(MYRANKS_H[[#This Row],[IDFANGRAPHS]],STEAMER_H[],COLUMN(STEAMER_H[2B]),FALSE),0)</f>
        <v>0</v>
      </c>
      <c r="K367" s="52">
        <f>IFERROR(VLOOKUP(MYRANKS_H[[#This Row],[IDFANGRAPHS]],STEAMER_H[],COLUMN(STEAMER_H[3B]),FALSE),0)</f>
        <v>0</v>
      </c>
      <c r="L367" s="52">
        <f>IFERROR(VLOOKUP(MYRANKS_H[[#This Row],[IDFANGRAPHS]],STEAMER_H[],COLUMN(STEAMER_H[HR]),FALSE),0)</f>
        <v>0</v>
      </c>
      <c r="M367" s="52">
        <f>IFERROR(VLOOKUP(MYRANKS_H[[#This Row],[IDFANGRAPHS]],STEAMER_H[],COLUMN(STEAMER_H[R]),FALSE),0)</f>
        <v>0</v>
      </c>
      <c r="N367" s="52">
        <f>IFERROR(VLOOKUP(MYRANKS_H[[#This Row],[IDFANGRAPHS]],STEAMER_H[],COLUMN(STEAMER_H[RBI]),FALSE),0)</f>
        <v>0</v>
      </c>
      <c r="O367" s="52">
        <f>IFERROR(VLOOKUP(MYRANKS_H[[#This Row],[IDFANGRAPHS]],STEAMER_H[],COLUMN(STEAMER_H[BB]),FALSE),0)</f>
        <v>0</v>
      </c>
      <c r="P367" s="52">
        <f>IFERROR(VLOOKUP(MYRANKS_H[[#This Row],[IDFANGRAPHS]],STEAMER_H[],COLUMN(STEAMER_H[HBP]),FALSE),0)</f>
        <v>0</v>
      </c>
      <c r="Q367" s="52">
        <f>IFERROR(VLOOKUP(MYRANKS_H[[#This Row],[IDFANGRAPHS]],STEAMER_H[],COLUMN(STEAMER_H[SO]),FALSE),0)</f>
        <v>0</v>
      </c>
      <c r="R367" s="52">
        <f>IFERROR(VLOOKUP(MYRANKS_H[[#This Row],[IDFANGRAPHS]],STEAMER_H[],COLUMN(STEAMER_H[SB]),FALSE),0)</f>
        <v>0</v>
      </c>
      <c r="S367" s="54">
        <f>IFERROR(MYRANKS_H[[#This Row],[H]]/MYRANKS_H[[#This Row],[AB]],0)</f>
        <v>0</v>
      </c>
      <c r="T367" s="54">
        <f>IFERROR((MYRANKS_H[[#This Row],[H]]+MYRANKS_H[[#This Row],[BB]]+MYRANKS_H[[#This Row],[HBP]])/(MYRANKS_H[[#This Row],[AB]]+MYRANKS_H[[#This Row],[BB]]+MYRANKS_H[[#This Row],[HBP]]),0)</f>
        <v>0</v>
      </c>
      <c r="U367" s="54">
        <f>IFERROR((MYRANKS_H[[#This Row],[H]]+MYRANKS_H[[#This Row],[2B]]+2*MYRANKS_H[[#This Row],[3B]]+3*MYRANKS_H[[#This Row],[HR]])/MYRANKS_H[[#This Row],[AB]],0)</f>
        <v>0</v>
      </c>
      <c r="V3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7" s="69">
        <f>VLOOKUP(MYRANKS_H[[#This Row],[POS]],REPLACEMENT_LEVEL[],2,FALSE)</f>
        <v>284</v>
      </c>
      <c r="X367" s="69">
        <f>MYRANKS_H[[#This Row],[PROJ PTS]]-MYRANKS_H[[#This Row],[REPL LEVEL]]</f>
        <v>-285</v>
      </c>
    </row>
    <row r="368" spans="1:24" x14ac:dyDescent="0.25">
      <c r="A368" s="44" t="s">
        <v>18634</v>
      </c>
      <c r="B368" s="46" t="str">
        <f>VLOOKUP(MYRANKS_H[[#This Row],[PLAYERID]],PLAYERIDMAP[],COLUMN(PLAYERIDMAP[LASTNAME]),FALSE)</f>
        <v>Paulino</v>
      </c>
      <c r="C368" s="51" t="str">
        <f>VLOOKUP(MYRANKS_H[[#This Row],[PLAYERID]],PLAYERIDMAP[],COLUMN(PLAYERIDMAP[FIRSTNAME]),FALSE)</f>
        <v>Ronny</v>
      </c>
      <c r="D368" s="51" t="str">
        <f>VLOOKUP(MYRANKS_H[[#This Row],[PLAYERID]],PLAYERIDMAP[],COLUMN(PLAYERIDMAP[TEAM]),FALSE)</f>
        <v>BAL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2129</v>
      </c>
      <c r="G368" s="52">
        <f>IFERROR(VLOOKUP(MYRANKS_H[[#This Row],[IDFANGRAPHS]],STEAMER_H[],COLUMN(STEAMER_H[PA]),FALSE),0)</f>
        <v>1</v>
      </c>
      <c r="H368" s="52">
        <f>IFERROR(VLOOKUP(MYRANKS_H[[#This Row],[IDFANGRAPHS]],STEAMER_H[],COLUMN(STEAMER_H[AB]),FALSE),0)</f>
        <v>1</v>
      </c>
      <c r="I368" s="52">
        <f>IFERROR(VLOOKUP(MYRANKS_H[[#This Row],[IDFANGRAPHS]],STEAMER_H[],COLUMN(STEAMER_H[H]),FALSE),0)</f>
        <v>0</v>
      </c>
      <c r="J368" s="52">
        <f>IFERROR(VLOOKUP(MYRANKS_H[[#This Row],[IDFANGRAPHS]],STEAMER_H[],COLUMN(STEAMER_H[2B]),FALSE),0)</f>
        <v>0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0</v>
      </c>
      <c r="M368" s="52">
        <f>IFERROR(VLOOKUP(MYRANKS_H[[#This Row],[IDFANGRAPHS]],STEAMER_H[],COLUMN(STEAMER_H[R]),FALSE),0)</f>
        <v>0</v>
      </c>
      <c r="N368" s="52">
        <f>IFERROR(VLOOKUP(MYRANKS_H[[#This Row],[IDFANGRAPHS]],STEAMER_H[],COLUMN(STEAMER_H[RBI]),FALSE),0)</f>
        <v>0</v>
      </c>
      <c r="O368" s="52">
        <f>IFERROR(VLOOKUP(MYRANKS_H[[#This Row],[IDFANGRAPHS]],STEAMER_H[],COLUMN(STEAMER_H[BB]),FALSE),0)</f>
        <v>0</v>
      </c>
      <c r="P368" s="52">
        <f>IFERROR(VLOOKUP(MYRANKS_H[[#This Row],[IDFANGRAPHS]],STEAMER_H[],COLUMN(STEAMER_H[HBP]),FALSE),0)</f>
        <v>0</v>
      </c>
      <c r="Q368" s="52">
        <f>IFERROR(VLOOKUP(MYRANKS_H[[#This Row],[IDFANGRAPHS]],STEAMER_H[],COLUMN(STEAMER_H[SO]),FALSE),0)</f>
        <v>0</v>
      </c>
      <c r="R368" s="52">
        <f>IFERROR(VLOOKUP(MYRANKS_H[[#This Row],[IDFANGRAPHS]],STEAMER_H[],COLUMN(STEAMER_H[SB]),FALSE),0)</f>
        <v>0</v>
      </c>
      <c r="S368" s="54">
        <f>IFERROR(MYRANKS_H[[#This Row],[H]]/MYRANKS_H[[#This Row],[AB]],0)</f>
        <v>0</v>
      </c>
      <c r="T368" s="54">
        <f>IFERROR((MYRANKS_H[[#This Row],[H]]+MYRANKS_H[[#This Row],[BB]]+MYRANKS_H[[#This Row],[HBP]])/(MYRANKS_H[[#This Row],[AB]]+MYRANKS_H[[#This Row],[BB]]+MYRANKS_H[[#This Row],[HBP]]),0)</f>
        <v>0</v>
      </c>
      <c r="U368" s="54">
        <f>IFERROR((MYRANKS_H[[#This Row],[H]]+MYRANKS_H[[#This Row],[2B]]+2*MYRANKS_H[[#This Row],[3B]]+3*MYRANKS_H[[#This Row],[HR]])/MYRANKS_H[[#This Row],[AB]],0)</f>
        <v>0</v>
      </c>
      <c r="V3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8" s="69">
        <f>VLOOKUP(MYRANKS_H[[#This Row],[POS]],REPLACEMENT_LEVEL[],2,FALSE)</f>
        <v>284</v>
      </c>
      <c r="X368" s="69">
        <f>MYRANKS_H[[#This Row],[PROJ PTS]]-MYRANKS_H[[#This Row],[REPL LEVEL]]</f>
        <v>-285</v>
      </c>
    </row>
    <row r="369" spans="1:24" ht="15" customHeight="1" x14ac:dyDescent="0.25">
      <c r="A369" s="44" t="s">
        <v>18828</v>
      </c>
      <c r="B369" s="46" t="str">
        <f>VLOOKUP(MYRANKS_H[[#This Row],[PLAYERID]],PLAYERIDMAP[],COLUMN(PLAYERIDMAP[LASTNAME]),FALSE)</f>
        <v>Pina</v>
      </c>
      <c r="C369" s="51" t="str">
        <f>VLOOKUP(MYRANKS_H[[#This Row],[PLAYERID]],PLAYERIDMAP[],COLUMN(PLAYERIDMAP[FIRSTNAME]),FALSE)</f>
        <v>Manny</v>
      </c>
      <c r="D369" s="51" t="str">
        <f>VLOOKUP(MYRANKS_H[[#This Row],[PLAYERID]],PLAYERIDMAP[],COLUMN(PLAYERIDMAP[TEAM]),FALSE)</f>
        <v>KC</v>
      </c>
      <c r="E369" s="51" t="str">
        <f>VLOOKUP(MYRANKS_H[[#This Row],[PLAYERID]],PLAYERIDMAP[],COLUMN(PLAYERIDMAP[POS]),FALSE)</f>
        <v>C</v>
      </c>
      <c r="F369" s="51">
        <f>VLOOKUP(MYRANKS_H[[#This Row],[PLAYERID]],PLAYERIDMAP[],COLUMN(PLAYERIDMAP[IDFANGRAPHS]),FALSE)</f>
        <v>2829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  <c r="V3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9" s="69">
        <f>VLOOKUP(MYRANKS_H[[#This Row],[POS]],REPLACEMENT_LEVEL[],2,FALSE)</f>
        <v>284</v>
      </c>
      <c r="X369" s="69">
        <f>MYRANKS_H[[#This Row],[PROJ PTS]]-MYRANKS_H[[#This Row],[REPL LEVEL]]</f>
        <v>-285</v>
      </c>
    </row>
    <row r="370" spans="1:24" x14ac:dyDescent="0.25">
      <c r="A370" s="44" t="s">
        <v>18948</v>
      </c>
      <c r="B370" s="46" t="str">
        <f>VLOOKUP(MYRANKS_H[[#This Row],[PLAYERID]],PLAYERIDMAP[],COLUMN(PLAYERIDMAP[LASTNAME]),FALSE)</f>
        <v>Quintero</v>
      </c>
      <c r="C370" s="51" t="str">
        <f>VLOOKUP(MYRANKS_H[[#This Row],[PLAYERID]],PLAYERIDMAP[],COLUMN(PLAYERIDMAP[FIRSTNAME]),FALSE)</f>
        <v>Humberto</v>
      </c>
      <c r="D370" s="51" t="str">
        <f>VLOOKUP(MYRANKS_H[[#This Row],[PLAYERID]],PLAYERIDMAP[],COLUMN(PLAYERIDMAP[TEAM]),FALSE)</f>
        <v>SEA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1824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  <c r="V3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0" s="69">
        <f>VLOOKUP(MYRANKS_H[[#This Row],[POS]],REPLACEMENT_LEVEL[],2,FALSE)</f>
        <v>284</v>
      </c>
      <c r="X370" s="69">
        <f>MYRANKS_H[[#This Row],[PROJ PTS]]-MYRANKS_H[[#This Row],[REPL LEVEL]]</f>
        <v>-285</v>
      </c>
    </row>
    <row r="371" spans="1:24" ht="15" customHeight="1" x14ac:dyDescent="0.25">
      <c r="A371" s="44" t="s">
        <v>19534</v>
      </c>
      <c r="B371" s="46" t="str">
        <f>VLOOKUP(MYRANKS_H[[#This Row],[PLAYERID]],PLAYERIDMAP[],COLUMN(PLAYERIDMAP[LASTNAME]),FALSE)</f>
        <v>Shoppach</v>
      </c>
      <c r="C371" s="51" t="str">
        <f>VLOOKUP(MYRANKS_H[[#This Row],[PLAYERID]],PLAYERIDMAP[],COLUMN(PLAYERIDMAP[FIRSTNAME]),FALSE)</f>
        <v>Kelly</v>
      </c>
      <c r="D371" s="51" t="str">
        <f>VLOOKUP(MYRANKS_H[[#This Row],[PLAYERID]],PLAYERIDMAP[],COLUMN(PLAYERIDMAP[TEAM]),FALSE)</f>
        <v>SEA</v>
      </c>
      <c r="E371" s="51" t="str">
        <f>VLOOKUP(MYRANKS_H[[#This Row],[PLAYERID]],PLAYERIDMAP[],COLUMN(PLAYERIDMAP[POS]),FALSE)</f>
        <v>C</v>
      </c>
      <c r="F371" s="51">
        <f>VLOOKUP(MYRANKS_H[[#This Row],[PLAYERID]],PLAYERIDMAP[],COLUMN(PLAYERIDMAP[IDFANGRAPHS]),FALSE)</f>
        <v>3867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  <c r="V3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1" s="69">
        <f>VLOOKUP(MYRANKS_H[[#This Row],[POS]],REPLACEMENT_LEVEL[],2,FALSE)</f>
        <v>284</v>
      </c>
      <c r="X371" s="69">
        <f>MYRANKS_H[[#This Row],[PROJ PTS]]-MYRANKS_H[[#This Row],[REPL LEVEL]]</f>
        <v>-285</v>
      </c>
    </row>
    <row r="372" spans="1:24" ht="15" customHeight="1" x14ac:dyDescent="0.25">
      <c r="A372" s="44" t="s">
        <v>19582</v>
      </c>
      <c r="B372" s="46" t="str">
        <f>VLOOKUP(MYRANKS_H[[#This Row],[PLAYERID]],PLAYERIDMAP[],COLUMN(PLAYERIDMAP[LASTNAME]),FALSE)</f>
        <v>Skipworth</v>
      </c>
      <c r="C372" s="51" t="str">
        <f>VLOOKUP(MYRANKS_H[[#This Row],[PLAYERID]],PLAYERIDMAP[],COLUMN(PLAYERIDMAP[FIRSTNAME]),FALSE)</f>
        <v>Kyle</v>
      </c>
      <c r="D372" s="51" t="str">
        <f>VLOOKUP(MYRANKS_H[[#This Row],[PLAYERID]],PLAYERIDMAP[],COLUMN(PLAYERIDMAP[TEAM]),FALSE)</f>
        <v>MIA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5298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  <c r="V3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2" s="69">
        <f>VLOOKUP(MYRANKS_H[[#This Row],[POS]],REPLACEMENT_LEVEL[],2,FALSE)</f>
        <v>284</v>
      </c>
      <c r="X372" s="69">
        <f>MYRANKS_H[[#This Row],[PROJ PTS]]-MYRANKS_H[[#This Row],[REPL LEVEL]]</f>
        <v>-285</v>
      </c>
    </row>
    <row r="373" spans="1:24" ht="15" customHeight="1" x14ac:dyDescent="0.25">
      <c r="A373" s="44" t="s">
        <v>19623</v>
      </c>
      <c r="B373" s="46" t="str">
        <f>VLOOKUP(MYRANKS_H[[#This Row],[PLAYERID]],PLAYERIDMAP[],COLUMN(PLAYERIDMAP[LASTNAME]),FALSE)</f>
        <v>Snyder</v>
      </c>
      <c r="C373" s="51" t="str">
        <f>VLOOKUP(MYRANKS_H[[#This Row],[PLAYERID]],PLAYERIDMAP[],COLUMN(PLAYERIDMAP[FIRSTNAME]),FALSE)</f>
        <v>Chris</v>
      </c>
      <c r="D373" s="51" t="str">
        <f>VLOOKUP(MYRANKS_H[[#This Row],[PLAYERID]],PLAYERIDMAP[],COLUMN(PLAYERIDMAP[TEAM]),FALSE)</f>
        <v>HOU</v>
      </c>
      <c r="E373" s="51" t="str">
        <f>VLOOKUP(MYRANKS_H[[#This Row],[PLAYERID]],PLAYERIDMAP[],COLUMN(PLAYERIDMAP[POS]),FALSE)</f>
        <v>C</v>
      </c>
      <c r="F373" s="51">
        <f>VLOOKUP(MYRANKS_H[[#This Row],[PLAYERID]],PLAYERIDMAP[],COLUMN(PLAYERIDMAP[IDFANGRAPHS]),FALSE)</f>
        <v>4606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  <c r="V3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3" s="69">
        <f>VLOOKUP(MYRANKS_H[[#This Row],[POS]],REPLACEMENT_LEVEL[],2,FALSE)</f>
        <v>284</v>
      </c>
      <c r="X373" s="69">
        <f>MYRANKS_H[[#This Row],[PROJ PTS]]-MYRANKS_H[[#This Row],[REPL LEVEL]]</f>
        <v>-285</v>
      </c>
    </row>
    <row r="374" spans="1:24" ht="15" customHeight="1" x14ac:dyDescent="0.25">
      <c r="A374" s="44" t="s">
        <v>19640</v>
      </c>
      <c r="B374" s="46" t="str">
        <f>VLOOKUP(MYRANKS_H[[#This Row],[PLAYERID]],PLAYERIDMAP[],COLUMN(PLAYERIDMAP[LASTNAME]),FALSE)</f>
        <v>Solis</v>
      </c>
      <c r="C374" s="51" t="str">
        <f>VLOOKUP(MYRANKS_H[[#This Row],[PLAYERID]],PLAYERIDMAP[],COLUMN(PLAYERIDMAP[FIRSTNAME]),FALSE)</f>
        <v>Ali</v>
      </c>
      <c r="D374" s="51" t="str">
        <f>VLOOKUP(MYRANKS_H[[#This Row],[PLAYERID]],PLAYERIDMAP[],COLUMN(PLAYERIDMAP[TEAM]),FALSE)</f>
        <v>N/A</v>
      </c>
      <c r="E374" s="51" t="str">
        <f>VLOOKUP(MYRANKS_H[[#This Row],[PLAYERID]],PLAYERIDMAP[],COLUMN(PLAYERIDMAP[POS]),FALSE)</f>
        <v>C</v>
      </c>
      <c r="F374" s="51">
        <f>VLOOKUP(MYRANKS_H[[#This Row],[PLAYERID]],PLAYERIDMAP[],COLUMN(PLAYERIDMAP[IDFANGRAPHS]),FALSE)</f>
        <v>8848</v>
      </c>
      <c r="G374" s="52">
        <f>IFERROR(VLOOKUP(MYRANKS_H[[#This Row],[IDFANGRAPHS]],STEAMER_H[],COLUMN(STEAMER_H[PA]),FALSE),0)</f>
        <v>1</v>
      </c>
      <c r="H374" s="52">
        <f>IFERROR(VLOOKUP(MYRANKS_H[[#This Row],[IDFANGRAPHS]],STEAMER_H[],COLUMN(STEAMER_H[AB]),FALSE),0)</f>
        <v>1</v>
      </c>
      <c r="I374" s="52">
        <f>IFERROR(VLOOKUP(MYRANKS_H[[#This Row],[IDFANGRAPHS]],STEAMER_H[],COLUMN(STEAMER_H[H]),FALSE),0)</f>
        <v>0</v>
      </c>
      <c r="J374" s="52">
        <f>IFERROR(VLOOKUP(MYRANKS_H[[#This Row],[IDFANGRAPHS]],STEAMER_H[],COLUMN(STEAMER_H[2B]),FALSE),0)</f>
        <v>0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0</v>
      </c>
      <c r="M374" s="52">
        <f>IFERROR(VLOOKUP(MYRANKS_H[[#This Row],[IDFANGRAPHS]],STEAMER_H[],COLUMN(STEAMER_H[R]),FALSE),0)</f>
        <v>0</v>
      </c>
      <c r="N374" s="52">
        <f>IFERROR(VLOOKUP(MYRANKS_H[[#This Row],[IDFANGRAPHS]],STEAMER_H[],COLUMN(STEAMER_H[RBI]),FALSE),0)</f>
        <v>0</v>
      </c>
      <c r="O374" s="52">
        <f>IFERROR(VLOOKUP(MYRANKS_H[[#This Row],[IDFANGRAPHS]],STEAMER_H[],COLUMN(STEAMER_H[BB]),FALSE),0)</f>
        <v>0</v>
      </c>
      <c r="P374" s="52">
        <f>IFERROR(VLOOKUP(MYRANKS_H[[#This Row],[IDFANGRAPHS]],STEAMER_H[],COLUMN(STEAMER_H[HBP]),FALSE),0)</f>
        <v>0</v>
      </c>
      <c r="Q374" s="52">
        <f>IFERROR(VLOOKUP(MYRANKS_H[[#This Row],[IDFANGRAPHS]],STEAMER_H[],COLUMN(STEAMER_H[SO]),FALSE),0)</f>
        <v>0</v>
      </c>
      <c r="R374" s="52">
        <f>IFERROR(VLOOKUP(MYRANKS_H[[#This Row],[IDFANGRAPHS]],STEAMER_H[],COLUMN(STEAMER_H[SB]),FALSE),0)</f>
        <v>0</v>
      </c>
      <c r="S374" s="54">
        <f>IFERROR(MYRANKS_H[[#This Row],[H]]/MYRANKS_H[[#This Row],[AB]],0)</f>
        <v>0</v>
      </c>
      <c r="T374" s="54">
        <f>IFERROR((MYRANKS_H[[#This Row],[H]]+MYRANKS_H[[#This Row],[BB]]+MYRANKS_H[[#This Row],[HBP]])/(MYRANKS_H[[#This Row],[AB]]+MYRANKS_H[[#This Row],[BB]]+MYRANKS_H[[#This Row],[HBP]]),0)</f>
        <v>0</v>
      </c>
      <c r="U374" s="54">
        <f>IFERROR((MYRANKS_H[[#This Row],[H]]+MYRANKS_H[[#This Row],[2B]]+2*MYRANKS_H[[#This Row],[3B]]+3*MYRANKS_H[[#This Row],[HR]])/MYRANKS_H[[#This Row],[AB]],0)</f>
        <v>0</v>
      </c>
      <c r="V3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4" s="69">
        <f>VLOOKUP(MYRANKS_H[[#This Row],[POS]],REPLACEMENT_LEVEL[],2,FALSE)</f>
        <v>284</v>
      </c>
      <c r="X374" s="69">
        <f>MYRANKS_H[[#This Row],[PROJ PTS]]-MYRANKS_H[[#This Row],[REPL LEVEL]]</f>
        <v>-285</v>
      </c>
    </row>
    <row r="375" spans="1:24" ht="15" customHeight="1" x14ac:dyDescent="0.25">
      <c r="A375" s="44" t="s">
        <v>19813</v>
      </c>
      <c r="B375" s="46" t="str">
        <f>VLOOKUP(MYRANKS_H[[#This Row],[PLAYERID]],PLAYERIDMAP[],COLUMN(PLAYERIDMAP[LASTNAME]),FALSE)</f>
        <v>Teagarden</v>
      </c>
      <c r="C375" s="51" t="str">
        <f>VLOOKUP(MYRANKS_H[[#This Row],[PLAYERID]],PLAYERIDMAP[],COLUMN(PLAYERIDMAP[FIRSTNAME]),FALSE)</f>
        <v>Taylor</v>
      </c>
      <c r="D375" s="51" t="str">
        <f>VLOOKUP(MYRANKS_H[[#This Row],[PLAYERID]],PLAYERIDMAP[],COLUMN(PLAYERIDMAP[TEAM]),FALSE)</f>
        <v>N/A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5199</v>
      </c>
      <c r="G375" s="52">
        <f>IFERROR(VLOOKUP(MYRANKS_H[[#This Row],[IDFANGRAPHS]],STEAMER_H[],COLUMN(STEAMER_H[PA]),FALSE),0)</f>
        <v>1</v>
      </c>
      <c r="H375" s="52">
        <f>IFERROR(VLOOKUP(MYRANKS_H[[#This Row],[IDFANGRAPHS]],STEAMER_H[],COLUMN(STEAMER_H[AB]),FALSE),0)</f>
        <v>1</v>
      </c>
      <c r="I375" s="52">
        <f>IFERROR(VLOOKUP(MYRANKS_H[[#This Row],[IDFANGRAPHS]],STEAMER_H[],COLUMN(STEAMER_H[H]),FALSE),0)</f>
        <v>0</v>
      </c>
      <c r="J375" s="52">
        <f>IFERROR(VLOOKUP(MYRANKS_H[[#This Row],[IDFANGRAPHS]],STEAMER_H[],COLUMN(STEAMER_H[2B]),FALSE),0)</f>
        <v>0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0</v>
      </c>
      <c r="M375" s="52">
        <f>IFERROR(VLOOKUP(MYRANKS_H[[#This Row],[IDFANGRAPHS]],STEAMER_H[],COLUMN(STEAMER_H[R]),FALSE),0)</f>
        <v>0</v>
      </c>
      <c r="N375" s="52">
        <f>IFERROR(VLOOKUP(MYRANKS_H[[#This Row],[IDFANGRAPHS]],STEAMER_H[],COLUMN(STEAMER_H[RBI]),FALSE),0)</f>
        <v>0</v>
      </c>
      <c r="O375" s="52">
        <f>IFERROR(VLOOKUP(MYRANKS_H[[#This Row],[IDFANGRAPHS]],STEAMER_H[],COLUMN(STEAMER_H[BB]),FALSE),0)</f>
        <v>0</v>
      </c>
      <c r="P375" s="52">
        <f>IFERROR(VLOOKUP(MYRANKS_H[[#This Row],[IDFANGRAPHS]],STEAMER_H[],COLUMN(STEAMER_H[HBP]),FALSE),0)</f>
        <v>0</v>
      </c>
      <c r="Q375" s="52">
        <f>IFERROR(VLOOKUP(MYRANKS_H[[#This Row],[IDFANGRAPHS]],STEAMER_H[],COLUMN(STEAMER_H[SO]),FALSE),0)</f>
        <v>0</v>
      </c>
      <c r="R375" s="52">
        <f>IFERROR(VLOOKUP(MYRANKS_H[[#This Row],[IDFANGRAPHS]],STEAMER_H[],COLUMN(STEAMER_H[SB]),FALSE),0)</f>
        <v>0</v>
      </c>
      <c r="S375" s="54">
        <f>IFERROR(MYRANKS_H[[#This Row],[H]]/MYRANKS_H[[#This Row],[AB]],0)</f>
        <v>0</v>
      </c>
      <c r="T375" s="54">
        <f>IFERROR((MYRANKS_H[[#This Row],[H]]+MYRANKS_H[[#This Row],[BB]]+MYRANKS_H[[#This Row],[HBP]])/(MYRANKS_H[[#This Row],[AB]]+MYRANKS_H[[#This Row],[BB]]+MYRANKS_H[[#This Row],[HBP]]),0)</f>
        <v>0</v>
      </c>
      <c r="U375" s="54">
        <f>IFERROR((MYRANKS_H[[#This Row],[H]]+MYRANKS_H[[#This Row],[2B]]+2*MYRANKS_H[[#This Row],[3B]]+3*MYRANKS_H[[#This Row],[HR]])/MYRANKS_H[[#This Row],[AB]],0)</f>
        <v>0</v>
      </c>
      <c r="V3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5" s="69">
        <f>VLOOKUP(MYRANKS_H[[#This Row],[POS]],REPLACEMENT_LEVEL[],2,FALSE)</f>
        <v>284</v>
      </c>
      <c r="X375" s="69">
        <f>MYRANKS_H[[#This Row],[PROJ PTS]]-MYRANKS_H[[#This Row],[REPL LEVEL]]</f>
        <v>-285</v>
      </c>
    </row>
    <row r="376" spans="1:24" ht="15" customHeight="1" x14ac:dyDescent="0.25">
      <c r="A376" s="44" t="s">
        <v>19912</v>
      </c>
      <c r="B376" s="46" t="str">
        <f>VLOOKUP(MYRANKS_H[[#This Row],[PLAYERID]],PLAYERIDMAP[],COLUMN(PLAYERIDMAP[LASTNAME]),FALSE)</f>
        <v>Torrealba</v>
      </c>
      <c r="C376" s="51" t="str">
        <f>VLOOKUP(MYRANKS_H[[#This Row],[PLAYERID]],PLAYERIDMAP[],COLUMN(PLAYERIDMAP[FIRSTNAME]),FALSE)</f>
        <v>Yorvit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C</v>
      </c>
      <c r="F376" s="51">
        <f>VLOOKUP(MYRANKS_H[[#This Row],[PLAYERID]],PLAYERIDMAP[],COLUMN(PLAYERIDMAP[IDFANGRAPHS]),FALSE)</f>
        <v>1135</v>
      </c>
      <c r="G376" s="52">
        <f>IFERROR(VLOOKUP(MYRANKS_H[[#This Row],[IDFANGRAPHS]],STEAMER_H[],COLUMN(STEAMER_H[PA]),FALSE),0)</f>
        <v>1</v>
      </c>
      <c r="H376" s="52">
        <f>IFERROR(VLOOKUP(MYRANKS_H[[#This Row],[IDFANGRAPHS]],STEAMER_H[],COLUMN(STEAMER_H[AB]),FALSE),0)</f>
        <v>1</v>
      </c>
      <c r="I376" s="52">
        <f>IFERROR(VLOOKUP(MYRANKS_H[[#This Row],[IDFANGRAPHS]],STEAMER_H[],COLUMN(STEAMER_H[H]),FALSE),0)</f>
        <v>0</v>
      </c>
      <c r="J376" s="52">
        <f>IFERROR(VLOOKUP(MYRANKS_H[[#This Row],[IDFANGRAPHS]],STEAMER_H[],COLUMN(STEAMER_H[2B]),FALSE),0)</f>
        <v>0</v>
      </c>
      <c r="K376" s="52">
        <f>IFERROR(VLOOKUP(MYRANKS_H[[#This Row],[IDFANGRAPHS]],STEAMER_H[],COLUMN(STEAMER_H[3B]),FALSE),0)</f>
        <v>0</v>
      </c>
      <c r="L376" s="52">
        <f>IFERROR(VLOOKUP(MYRANKS_H[[#This Row],[IDFANGRAPHS]],STEAMER_H[],COLUMN(STEAMER_H[HR]),FALSE),0)</f>
        <v>0</v>
      </c>
      <c r="M376" s="52">
        <f>IFERROR(VLOOKUP(MYRANKS_H[[#This Row],[IDFANGRAPHS]],STEAMER_H[],COLUMN(STEAMER_H[R]),FALSE),0)</f>
        <v>0</v>
      </c>
      <c r="N376" s="52">
        <f>IFERROR(VLOOKUP(MYRANKS_H[[#This Row],[IDFANGRAPHS]],STEAMER_H[],COLUMN(STEAMER_H[RBI]),FALSE),0)</f>
        <v>0</v>
      </c>
      <c r="O376" s="52">
        <f>IFERROR(VLOOKUP(MYRANKS_H[[#This Row],[IDFANGRAPHS]],STEAMER_H[],COLUMN(STEAMER_H[BB]),FALSE),0)</f>
        <v>0</v>
      </c>
      <c r="P376" s="52">
        <f>IFERROR(VLOOKUP(MYRANKS_H[[#This Row],[IDFANGRAPHS]],STEAMER_H[],COLUMN(STEAMER_H[HBP]),FALSE),0)</f>
        <v>0</v>
      </c>
      <c r="Q376" s="52">
        <f>IFERROR(VLOOKUP(MYRANKS_H[[#This Row],[IDFANGRAPHS]],STEAMER_H[],COLUMN(STEAMER_H[SO]),FALSE),0)</f>
        <v>0</v>
      </c>
      <c r="R376" s="52">
        <f>IFERROR(VLOOKUP(MYRANKS_H[[#This Row],[IDFANGRAPHS]],STEAMER_H[],COLUMN(STEAMER_H[SB]),FALSE),0)</f>
        <v>0</v>
      </c>
      <c r="S376" s="54">
        <f>IFERROR(MYRANKS_H[[#This Row],[H]]/MYRANKS_H[[#This Row],[AB]],0)</f>
        <v>0</v>
      </c>
      <c r="T376" s="54">
        <f>IFERROR((MYRANKS_H[[#This Row],[H]]+MYRANKS_H[[#This Row],[BB]]+MYRANKS_H[[#This Row],[HBP]])/(MYRANKS_H[[#This Row],[AB]]+MYRANKS_H[[#This Row],[BB]]+MYRANKS_H[[#This Row],[HBP]]),0)</f>
        <v>0</v>
      </c>
      <c r="U376" s="54">
        <f>IFERROR((MYRANKS_H[[#This Row],[H]]+MYRANKS_H[[#This Row],[2B]]+2*MYRANKS_H[[#This Row],[3B]]+3*MYRANKS_H[[#This Row],[HR]])/MYRANKS_H[[#This Row],[AB]],0)</f>
        <v>0</v>
      </c>
      <c r="V3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6" s="69">
        <f>VLOOKUP(MYRANKS_H[[#This Row],[POS]],REPLACEMENT_LEVEL[],2,FALSE)</f>
        <v>284</v>
      </c>
      <c r="X376" s="69">
        <f>MYRANKS_H[[#This Row],[PROJ PTS]]-MYRANKS_H[[#This Row],[REPL LEVEL]]</f>
        <v>-285</v>
      </c>
    </row>
    <row r="377" spans="1:24" x14ac:dyDescent="0.25">
      <c r="A377" s="44" t="s">
        <v>20282</v>
      </c>
      <c r="B377" s="46" t="str">
        <f>VLOOKUP(MYRANKS_H[[#This Row],[PLAYERID]],PLAYERIDMAP[],COLUMN(PLAYERIDMAP[LASTNAME]),FALSE)</f>
        <v>Wilson</v>
      </c>
      <c r="C377" s="51" t="str">
        <f>VLOOKUP(MYRANKS_H[[#This Row],[PLAYERID]],PLAYERIDMAP[],COLUMN(PLAYERIDMAP[FIRSTNAME]),FALSE)</f>
        <v>Bobby</v>
      </c>
      <c r="D377" s="51" t="str">
        <f>VLOOKUP(MYRANKS_H[[#This Row],[PLAYERID]],PLAYERIDMAP[],COLUMN(PLAYERIDMAP[TEAM]),FALSE)</f>
        <v>N/A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6564</v>
      </c>
      <c r="G377" s="52">
        <f>IFERROR(VLOOKUP(MYRANKS_H[[#This Row],[IDFANGRAPHS]],STEAMER_H[],COLUMN(STEAMER_H[PA]),FALSE),0)</f>
        <v>1</v>
      </c>
      <c r="H377" s="52">
        <f>IFERROR(VLOOKUP(MYRANKS_H[[#This Row],[IDFANGRAPHS]],STEAMER_H[],COLUMN(STEAMER_H[AB]),FALSE),0)</f>
        <v>1</v>
      </c>
      <c r="I377" s="52">
        <f>IFERROR(VLOOKUP(MYRANKS_H[[#This Row],[IDFANGRAPHS]],STEAMER_H[],COLUMN(STEAMER_H[H]),FALSE),0)</f>
        <v>0</v>
      </c>
      <c r="J377" s="52">
        <f>IFERROR(VLOOKUP(MYRANKS_H[[#This Row],[IDFANGRAPHS]],STEAMER_H[],COLUMN(STEAMER_H[2B]),FALSE),0)</f>
        <v>0</v>
      </c>
      <c r="K377" s="52">
        <f>IFERROR(VLOOKUP(MYRANKS_H[[#This Row],[IDFANGRAPHS]],STEAMER_H[],COLUMN(STEAMER_H[3B]),FALSE),0)</f>
        <v>0</v>
      </c>
      <c r="L377" s="52">
        <f>IFERROR(VLOOKUP(MYRANKS_H[[#This Row],[IDFANGRAPHS]],STEAMER_H[],COLUMN(STEAMER_H[HR]),FALSE),0)</f>
        <v>0</v>
      </c>
      <c r="M377" s="52">
        <f>IFERROR(VLOOKUP(MYRANKS_H[[#This Row],[IDFANGRAPHS]],STEAMER_H[],COLUMN(STEAMER_H[R]),FALSE),0)</f>
        <v>0</v>
      </c>
      <c r="N377" s="52">
        <f>IFERROR(VLOOKUP(MYRANKS_H[[#This Row],[IDFANGRAPHS]],STEAMER_H[],COLUMN(STEAMER_H[RBI]),FALSE),0)</f>
        <v>0</v>
      </c>
      <c r="O377" s="52">
        <f>IFERROR(VLOOKUP(MYRANKS_H[[#This Row],[IDFANGRAPHS]],STEAMER_H[],COLUMN(STEAMER_H[BB]),FALSE),0)</f>
        <v>0</v>
      </c>
      <c r="P377" s="52">
        <f>IFERROR(VLOOKUP(MYRANKS_H[[#This Row],[IDFANGRAPHS]],STEAMER_H[],COLUMN(STEAMER_H[HBP]),FALSE),0)</f>
        <v>0</v>
      </c>
      <c r="Q377" s="52">
        <f>IFERROR(VLOOKUP(MYRANKS_H[[#This Row],[IDFANGRAPHS]],STEAMER_H[],COLUMN(STEAMER_H[SO]),FALSE),0)</f>
        <v>0</v>
      </c>
      <c r="R377" s="52">
        <f>IFERROR(VLOOKUP(MYRANKS_H[[#This Row],[IDFANGRAPHS]],STEAMER_H[],COLUMN(STEAMER_H[SB]),FALSE),0)</f>
        <v>0</v>
      </c>
      <c r="S377" s="54">
        <f>IFERROR(MYRANKS_H[[#This Row],[H]]/MYRANKS_H[[#This Row],[AB]],0)</f>
        <v>0</v>
      </c>
      <c r="T377" s="54">
        <f>IFERROR((MYRANKS_H[[#This Row],[H]]+MYRANKS_H[[#This Row],[BB]]+MYRANKS_H[[#This Row],[HBP]])/(MYRANKS_H[[#This Row],[AB]]+MYRANKS_H[[#This Row],[BB]]+MYRANKS_H[[#This Row],[HBP]]),0)</f>
        <v>0</v>
      </c>
      <c r="U377" s="54">
        <f>IFERROR((MYRANKS_H[[#This Row],[H]]+MYRANKS_H[[#This Row],[2B]]+2*MYRANKS_H[[#This Row],[3B]]+3*MYRANKS_H[[#This Row],[HR]])/MYRANKS_H[[#This Row],[AB]],0)</f>
        <v>0</v>
      </c>
      <c r="V3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7" s="69">
        <f>VLOOKUP(MYRANKS_H[[#This Row],[POS]],REPLACEMENT_LEVEL[],2,FALSE)</f>
        <v>284</v>
      </c>
      <c r="X377" s="69">
        <f>MYRANKS_H[[#This Row],[PROJ PTS]]-MYRANKS_H[[#This Row],[REPL LEVEL]]</f>
        <v>-285</v>
      </c>
    </row>
    <row r="378" spans="1:24" ht="15" customHeight="1" x14ac:dyDescent="0.25">
      <c r="A378" s="44" t="s">
        <v>20067</v>
      </c>
      <c r="B378" s="46" t="str">
        <f>VLOOKUP(MYRANKS_H[[#This Row],[PLAYERID]],PLAYERIDMAP[],COLUMN(PLAYERIDMAP[LASTNAME]),FALSE)</f>
        <v>Viciedo</v>
      </c>
      <c r="C378" s="51" t="str">
        <f>VLOOKUP(MYRANKS_H[[#This Row],[PLAYERID]],PLAYERIDMAP[],COLUMN(PLAYERIDMAP[FIRSTNAME]),FALSE)</f>
        <v>Dayan</v>
      </c>
      <c r="D378" s="51" t="str">
        <f>VLOOKUP(MYRANKS_H[[#This Row],[PLAYERID]],PLAYERIDMAP[],COLUMN(PLAYERIDMAP[TEAM]),FALSE)</f>
        <v xml:space="preserve">CHW </v>
      </c>
      <c r="E378" s="51" t="str">
        <f>VLOOKUP(MYRANKS_H[[#This Row],[PLAYERID]],PLAYERIDMAP[],COLUMN(PLAYERIDMAP[POS]),FALSE)</f>
        <v>OF</v>
      </c>
      <c r="F378" s="51">
        <f>VLOOKUP(MYRANKS_H[[#This Row],[PLAYERID]],PLAYERIDMAP[],COLUMN(PLAYERIDMAP[IDFANGRAPHS]),FALSE)</f>
        <v>3917</v>
      </c>
      <c r="G378" s="52">
        <f>IFERROR(VLOOKUP(MYRANKS_H[[#This Row],[IDFANGRAPHS]],STEAMER_H[],COLUMN(STEAMER_H[PA]),FALSE),0)</f>
        <v>222</v>
      </c>
      <c r="H378" s="52">
        <f>IFERROR(VLOOKUP(MYRANKS_H[[#This Row],[IDFANGRAPHS]],STEAMER_H[],COLUMN(STEAMER_H[AB]),FALSE),0)</f>
        <v>203</v>
      </c>
      <c r="I378" s="52">
        <f>IFERROR(VLOOKUP(MYRANKS_H[[#This Row],[IDFANGRAPHS]],STEAMER_H[],COLUMN(STEAMER_H[H]),FALSE),0)</f>
        <v>51</v>
      </c>
      <c r="J378" s="52">
        <f>IFERROR(VLOOKUP(MYRANKS_H[[#This Row],[IDFANGRAPHS]],STEAMER_H[],COLUMN(STEAMER_H[2B]),FALSE),0)</f>
        <v>9</v>
      </c>
      <c r="K378" s="52">
        <f>IFERROR(VLOOKUP(MYRANKS_H[[#This Row],[IDFANGRAPHS]],STEAMER_H[],COLUMN(STEAMER_H[3B]),FALSE),0)</f>
        <v>1</v>
      </c>
      <c r="L378" s="52">
        <f>IFERROR(VLOOKUP(MYRANKS_H[[#This Row],[IDFANGRAPHS]],STEAMER_H[],COLUMN(STEAMER_H[HR]),FALSE),0)</f>
        <v>9</v>
      </c>
      <c r="M378" s="52">
        <f>IFERROR(VLOOKUP(MYRANKS_H[[#This Row],[IDFANGRAPHS]],STEAMER_H[],COLUMN(STEAMER_H[R]),FALSE),0)</f>
        <v>25</v>
      </c>
      <c r="N378" s="52">
        <f>IFERROR(VLOOKUP(MYRANKS_H[[#This Row],[IDFANGRAPHS]],STEAMER_H[],COLUMN(STEAMER_H[RBI]),FALSE),0)</f>
        <v>28</v>
      </c>
      <c r="O378" s="52">
        <f>IFERROR(VLOOKUP(MYRANKS_H[[#This Row],[IDFANGRAPHS]],STEAMER_H[],COLUMN(STEAMER_H[BB]),FALSE),0)</f>
        <v>14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46</v>
      </c>
      <c r="R378" s="52">
        <f>IFERROR(VLOOKUP(MYRANKS_H[[#This Row],[IDFANGRAPHS]],STEAMER_H[],COLUMN(STEAMER_H[SB]),FALSE),0)</f>
        <v>1</v>
      </c>
      <c r="S378" s="54">
        <f>IFERROR(MYRANKS_H[[#This Row],[H]]/MYRANKS_H[[#This Row],[AB]],0)</f>
        <v>0.25123152709359609</v>
      </c>
      <c r="T378" s="54">
        <f>IFERROR((MYRANKS_H[[#This Row],[H]]+MYRANKS_H[[#This Row],[BB]]+MYRANKS_H[[#This Row],[HBP]])/(MYRANKS_H[[#This Row],[AB]]+MYRANKS_H[[#This Row],[BB]]+MYRANKS_H[[#This Row],[HBP]]),0)</f>
        <v>0.30593607305936071</v>
      </c>
      <c r="U378" s="54">
        <f>IFERROR((MYRANKS_H[[#This Row],[H]]+MYRANKS_H[[#This Row],[2B]]+2*MYRANKS_H[[#This Row],[3B]]+3*MYRANKS_H[[#This Row],[HR]])/MYRANKS_H[[#This Row],[AB]],0)</f>
        <v>0.43842364532019706</v>
      </c>
      <c r="V3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  <c r="W378" s="69">
        <f>VLOOKUP(MYRANKS_H[[#This Row],[POS]],REPLACEMENT_LEVEL[],2,FALSE)</f>
        <v>496</v>
      </c>
      <c r="X378" s="69">
        <f>MYRANKS_H[[#This Row],[PROJ PTS]]-MYRANKS_H[[#This Row],[REPL LEVEL]]</f>
        <v>-286</v>
      </c>
    </row>
    <row r="379" spans="1:24" x14ac:dyDescent="0.25">
      <c r="A379" s="44" t="s">
        <v>20044</v>
      </c>
      <c r="B379" s="46" t="str">
        <f>VLOOKUP(MYRANKS_H[[#This Row],[PLAYERID]],PLAYERIDMAP[],COLUMN(PLAYERIDMAP[LASTNAME]),FALSE)</f>
        <v>Venable</v>
      </c>
      <c r="C379" s="51" t="str">
        <f>VLOOKUP(MYRANKS_H[[#This Row],[PLAYERID]],PLAYERIDMAP[],COLUMN(PLAYERIDMAP[FIRSTNAME]),FALSE)</f>
        <v>Will</v>
      </c>
      <c r="D379" s="51" t="str">
        <f>VLOOKUP(MYRANKS_H[[#This Row],[PLAYERID]],PLAYERIDMAP[],COLUMN(PLAYERIDMAP[TEAM]),FALSE)</f>
        <v>SD</v>
      </c>
      <c r="E379" s="51" t="str">
        <f>VLOOKUP(MYRANKS_H[[#This Row],[PLAYERID]],PLAYERIDMAP[],COLUMN(PLAYERIDMAP[POS]),FALSE)</f>
        <v>OF</v>
      </c>
      <c r="F379" s="51">
        <f>VLOOKUP(MYRANKS_H[[#This Row],[PLAYERID]],PLAYERIDMAP[],COLUMN(PLAYERIDMAP[IDFANGRAPHS]),FALSE)</f>
        <v>211</v>
      </c>
      <c r="G379" s="52">
        <f>IFERROR(VLOOKUP(MYRANKS_H[[#This Row],[IDFANGRAPHS]],STEAMER_H[],COLUMN(STEAMER_H[PA]),FALSE),0)</f>
        <v>232</v>
      </c>
      <c r="H379" s="52">
        <f>IFERROR(VLOOKUP(MYRANKS_H[[#This Row],[IDFANGRAPHS]],STEAMER_H[],COLUMN(STEAMER_H[AB]),FALSE),0)</f>
        <v>210</v>
      </c>
      <c r="I379" s="52">
        <f>IFERROR(VLOOKUP(MYRANKS_H[[#This Row],[IDFANGRAPHS]],STEAMER_H[],COLUMN(STEAMER_H[H]),FALSE),0)</f>
        <v>51</v>
      </c>
      <c r="J379" s="52">
        <f>IFERROR(VLOOKUP(MYRANKS_H[[#This Row],[IDFANGRAPHS]],STEAMER_H[],COLUMN(STEAMER_H[2B]),FALSE),0)</f>
        <v>10</v>
      </c>
      <c r="K379" s="52">
        <f>IFERROR(VLOOKUP(MYRANKS_H[[#This Row],[IDFANGRAPHS]],STEAMER_H[],COLUMN(STEAMER_H[3B]),FALSE),0)</f>
        <v>2</v>
      </c>
      <c r="L379" s="52">
        <f>IFERROR(VLOOKUP(MYRANKS_H[[#This Row],[IDFANGRAPHS]],STEAMER_H[],COLUMN(STEAMER_H[HR]),FALSE),0)</f>
        <v>6</v>
      </c>
      <c r="M379" s="52">
        <f>IFERROR(VLOOKUP(MYRANKS_H[[#This Row],[IDFANGRAPHS]],STEAMER_H[],COLUMN(STEAMER_H[R]),FALSE),0)</f>
        <v>25</v>
      </c>
      <c r="N379" s="52">
        <f>IFERROR(VLOOKUP(MYRANKS_H[[#This Row],[IDFANGRAPHS]],STEAMER_H[],COLUMN(STEAMER_H[RBI]),FALSE),0)</f>
        <v>23</v>
      </c>
      <c r="O379" s="52">
        <f>IFERROR(VLOOKUP(MYRANKS_H[[#This Row],[IDFANGRAPHS]],STEAMER_H[],COLUMN(STEAMER_H[BB]),FALSE),0)</f>
        <v>16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53</v>
      </c>
      <c r="R379" s="52">
        <f>IFERROR(VLOOKUP(MYRANKS_H[[#This Row],[IDFANGRAPHS]],STEAMER_H[],COLUMN(STEAMER_H[SB]),FALSE),0)</f>
        <v>7</v>
      </c>
      <c r="S379" s="54">
        <f>IFERROR(MYRANKS_H[[#This Row],[H]]/MYRANKS_H[[#This Row],[AB]],0)</f>
        <v>0.24285714285714285</v>
      </c>
      <c r="T379" s="54">
        <f>IFERROR((MYRANKS_H[[#This Row],[H]]+MYRANKS_H[[#This Row],[BB]]+MYRANKS_H[[#This Row],[HBP]])/(MYRANKS_H[[#This Row],[AB]]+MYRANKS_H[[#This Row],[BB]]+MYRANKS_H[[#This Row],[HBP]]),0)</f>
        <v>0.30263157894736842</v>
      </c>
      <c r="U379" s="54">
        <f>IFERROR((MYRANKS_H[[#This Row],[H]]+MYRANKS_H[[#This Row],[2B]]+2*MYRANKS_H[[#This Row],[3B]]+3*MYRANKS_H[[#This Row],[HR]])/MYRANKS_H[[#This Row],[AB]],0)</f>
        <v>0.39523809523809522</v>
      </c>
      <c r="V3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79" s="69">
        <f>VLOOKUP(MYRANKS_H[[#This Row],[POS]],REPLACEMENT_LEVEL[],2,FALSE)</f>
        <v>496</v>
      </c>
      <c r="X379" s="69">
        <f>MYRANKS_H[[#This Row],[PROJ PTS]]-MYRANKS_H[[#This Row],[REPL LEVEL]]</f>
        <v>-288</v>
      </c>
    </row>
    <row r="380" spans="1:24" ht="15" customHeight="1" x14ac:dyDescent="0.25">
      <c r="A380" s="44" t="s">
        <v>20168</v>
      </c>
      <c r="B380" s="46" t="str">
        <f>VLOOKUP(MYRANKS_H[[#This Row],[PLAYERID]],PLAYERIDMAP[],COLUMN(PLAYERIDMAP[LASTNAME]),FALSE)</f>
        <v>Walters</v>
      </c>
      <c r="C380" s="51" t="str">
        <f>VLOOKUP(MYRANKS_H[[#This Row],[PLAYERID]],PLAYERIDMAP[],COLUMN(PLAYERIDMAP[FIRSTNAME]),FALSE)</f>
        <v>Zach</v>
      </c>
      <c r="D380" s="51" t="str">
        <f>VLOOKUP(MYRANKS_H[[#This Row],[PLAYERID]],PLAYERIDMAP[],COLUMN(PLAYERIDMAP[TEAM]),FALSE)</f>
        <v>CLE</v>
      </c>
      <c r="E380" s="51" t="str">
        <f>VLOOKUP(MYRANKS_H[[#This Row],[PLAYERID]],PLAYERIDMAP[],COLUMN(PLAYERIDMAP[POS]),FALSE)</f>
        <v>OF</v>
      </c>
      <c r="F380" s="51">
        <f>VLOOKUP(MYRANKS_H[[#This Row],[PLAYERID]],PLAYERIDMAP[],COLUMN(PLAYERIDMAP[IDFANGRAPHS]),FALSE)</f>
        <v>10622</v>
      </c>
      <c r="G380" s="52">
        <f>IFERROR(VLOOKUP(MYRANKS_H[[#This Row],[IDFANGRAPHS]],STEAMER_H[],COLUMN(STEAMER_H[PA]),FALSE),0)</f>
        <v>227</v>
      </c>
      <c r="H380" s="52">
        <f>IFERROR(VLOOKUP(MYRANKS_H[[#This Row],[IDFANGRAPHS]],STEAMER_H[],COLUMN(STEAMER_H[AB]),FALSE),0)</f>
        <v>211</v>
      </c>
      <c r="I380" s="52">
        <f>IFERROR(VLOOKUP(MYRANKS_H[[#This Row],[IDFANGRAPHS]],STEAMER_H[],COLUMN(STEAMER_H[H]),FALSE),0)</f>
        <v>51</v>
      </c>
      <c r="J380" s="52">
        <f>IFERROR(VLOOKUP(MYRANKS_H[[#This Row],[IDFANGRAPHS]],STEAMER_H[],COLUMN(STEAMER_H[2B]),FALSE),0)</f>
        <v>10</v>
      </c>
      <c r="K380" s="52">
        <f>IFERROR(VLOOKUP(MYRANKS_H[[#This Row],[IDFANGRAPHS]],STEAMER_H[],COLUMN(STEAMER_H[3B]),FALSE),0)</f>
        <v>1</v>
      </c>
      <c r="L380" s="52">
        <f>IFERROR(VLOOKUP(MYRANKS_H[[#This Row],[IDFANGRAPHS]],STEAMER_H[],COLUMN(STEAMER_H[HR]),FALSE),0)</f>
        <v>10</v>
      </c>
      <c r="M380" s="52">
        <f>IFERROR(VLOOKUP(MYRANKS_H[[#This Row],[IDFANGRAPHS]],STEAMER_H[],COLUMN(STEAMER_H[R]),FALSE),0)</f>
        <v>26</v>
      </c>
      <c r="N380" s="52">
        <f>IFERROR(VLOOKUP(MYRANKS_H[[#This Row],[IDFANGRAPHS]],STEAMER_H[],COLUMN(STEAMER_H[RBI]),FALSE),0)</f>
        <v>30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2</v>
      </c>
      <c r="Q380" s="52">
        <f>IFERROR(VLOOKUP(MYRANKS_H[[#This Row],[IDFANGRAPHS]],STEAMER_H[],COLUMN(STEAMER_H[SO]),FALSE),0)</f>
        <v>57</v>
      </c>
      <c r="R380" s="52">
        <f>IFERROR(VLOOKUP(MYRANKS_H[[#This Row],[IDFANGRAPHS]],STEAMER_H[],COLUMN(STEAMER_H[SB]),FALSE),0)</f>
        <v>2</v>
      </c>
      <c r="S380" s="54">
        <f>IFERROR(MYRANKS_H[[#This Row],[H]]/MYRANKS_H[[#This Row],[AB]],0)</f>
        <v>0.24170616113744076</v>
      </c>
      <c r="T380" s="54">
        <f>IFERROR((MYRANKS_H[[#This Row],[H]]+MYRANKS_H[[#This Row],[BB]]+MYRANKS_H[[#This Row],[HBP]])/(MYRANKS_H[[#This Row],[AB]]+MYRANKS_H[[#This Row],[BB]]+MYRANKS_H[[#This Row],[HBP]]),0)</f>
        <v>0.2857142857142857</v>
      </c>
      <c r="U380" s="54">
        <f>IFERROR((MYRANKS_H[[#This Row],[H]]+MYRANKS_H[[#This Row],[2B]]+2*MYRANKS_H[[#This Row],[3B]]+3*MYRANKS_H[[#This Row],[HR]])/MYRANKS_H[[#This Row],[AB]],0)</f>
        <v>0.44075829383886256</v>
      </c>
      <c r="V3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80" s="69">
        <f>VLOOKUP(MYRANKS_H[[#This Row],[POS]],REPLACEMENT_LEVEL[],2,FALSE)</f>
        <v>496</v>
      </c>
      <c r="X380" s="69">
        <f>MYRANKS_H[[#This Row],[PROJ PTS]]-MYRANKS_H[[#This Row],[REPL LEVEL]]</f>
        <v>-288</v>
      </c>
    </row>
    <row r="381" spans="1:24" ht="15" customHeight="1" x14ac:dyDescent="0.25">
      <c r="A381" s="44" t="s">
        <v>18595</v>
      </c>
      <c r="B381" s="46" t="str">
        <f>VLOOKUP(MYRANKS_H[[#This Row],[PLAYERID]],PLAYERIDMAP[],COLUMN(PLAYERIDMAP[LASTNAME]),FALSE)</f>
        <v>Parmelee</v>
      </c>
      <c r="C381" s="51" t="str">
        <f>VLOOKUP(MYRANKS_H[[#This Row],[PLAYERID]],PLAYERIDMAP[],COLUMN(PLAYERIDMAP[FIRSTNAME]),FALSE)</f>
        <v>Chris</v>
      </c>
      <c r="D381" s="51" t="str">
        <f>VLOOKUP(MYRANKS_H[[#This Row],[PLAYERID]],PLAYERIDMAP[],COLUMN(PLAYERIDMAP[TEAM]),FALSE)</f>
        <v>MIN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2554</v>
      </c>
      <c r="G381" s="52">
        <f>IFERROR(VLOOKUP(MYRANKS_H[[#This Row],[IDFANGRAPHS]],STEAMER_H[],COLUMN(STEAMER_H[PA]),FALSE),0)</f>
        <v>234</v>
      </c>
      <c r="H381" s="52">
        <f>IFERROR(VLOOKUP(MYRANKS_H[[#This Row],[IDFANGRAPHS]],STEAMER_H[],COLUMN(STEAMER_H[AB]),FALSE),0)</f>
        <v>209</v>
      </c>
      <c r="I381" s="52">
        <f>IFERROR(VLOOKUP(MYRANKS_H[[#This Row],[IDFANGRAPHS]],STEAMER_H[],COLUMN(STEAMER_H[H]),FALSE),0)</f>
        <v>52</v>
      </c>
      <c r="J381" s="52">
        <f>IFERROR(VLOOKUP(MYRANKS_H[[#This Row],[IDFANGRAPHS]],STEAMER_H[],COLUMN(STEAMER_H[2B]),FALSE),0)</f>
        <v>10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6</v>
      </c>
      <c r="M381" s="52">
        <f>IFERROR(VLOOKUP(MYRANKS_H[[#This Row],[IDFANGRAPHS]],STEAMER_H[],COLUMN(STEAMER_H[R]),FALSE),0)</f>
        <v>25</v>
      </c>
      <c r="N381" s="52">
        <f>IFERROR(VLOOKUP(MYRANKS_H[[#This Row],[IDFANGRAPHS]],STEAMER_H[],COLUMN(STEAMER_H[RBI]),FALSE),0)</f>
        <v>26</v>
      </c>
      <c r="O381" s="52">
        <f>IFERROR(VLOOKUP(MYRANKS_H[[#This Row],[IDFANGRAPHS]],STEAMER_H[],COLUMN(STEAMER_H[BB]),FALSE),0)</f>
        <v>21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50</v>
      </c>
      <c r="R381" s="52">
        <f>IFERROR(VLOOKUP(MYRANKS_H[[#This Row],[IDFANGRAPHS]],STEAMER_H[],COLUMN(STEAMER_H[SB]),FALSE),0)</f>
        <v>1</v>
      </c>
      <c r="S381" s="54">
        <f>IFERROR(MYRANKS_H[[#This Row],[H]]/MYRANKS_H[[#This Row],[AB]],0)</f>
        <v>0.24880382775119617</v>
      </c>
      <c r="T381" s="54">
        <f>IFERROR((MYRANKS_H[[#This Row],[H]]+MYRANKS_H[[#This Row],[BB]]+MYRANKS_H[[#This Row],[HBP]])/(MYRANKS_H[[#This Row],[AB]]+MYRANKS_H[[#This Row],[BB]]+MYRANKS_H[[#This Row],[HBP]]),0)</f>
        <v>0.32327586206896552</v>
      </c>
      <c r="U381" s="54">
        <f>IFERROR((MYRANKS_H[[#This Row],[H]]+MYRANKS_H[[#This Row],[2B]]+2*MYRANKS_H[[#This Row],[3B]]+3*MYRANKS_H[[#This Row],[HR]])/MYRANKS_H[[#This Row],[AB]],0)</f>
        <v>0.3923444976076555</v>
      </c>
      <c r="V3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81" s="69">
        <f>VLOOKUP(MYRANKS_H[[#This Row],[POS]],REPLACEMENT_LEVEL[],2,FALSE)</f>
        <v>496</v>
      </c>
      <c r="X381" s="69">
        <f>MYRANKS_H[[#This Row],[PROJ PTS]]-MYRANKS_H[[#This Row],[REPL LEVEL]]</f>
        <v>-290</v>
      </c>
    </row>
    <row r="382" spans="1:24" ht="15" customHeight="1" x14ac:dyDescent="0.25">
      <c r="A382" s="44" t="s">
        <v>19315</v>
      </c>
      <c r="B382" s="46" t="str">
        <f>VLOOKUP(MYRANKS_H[[#This Row],[PLAYERID]],PLAYERIDMAP[],COLUMN(PLAYERIDMAP[LASTNAME]),FALSE)</f>
        <v>Ryan</v>
      </c>
      <c r="C382" s="51" t="str">
        <f>VLOOKUP(MYRANKS_H[[#This Row],[PLAYERID]],PLAYERIDMAP[],COLUMN(PLAYERIDMAP[FIRSTNAME]),FALSE)</f>
        <v>Brendan</v>
      </c>
      <c r="D382" s="51" t="str">
        <f>VLOOKUP(MYRANKS_H[[#This Row],[PLAYERID]],PLAYERIDMAP[],COLUMN(PLAYERIDMAP[TEAM]),FALSE)</f>
        <v>NYY</v>
      </c>
      <c r="E382" s="51" t="str">
        <f>VLOOKUP(MYRANKS_H[[#This Row],[PLAYERID]],PLAYERIDMAP[],COLUMN(PLAYERIDMAP[POS]),FALSE)</f>
        <v>SS</v>
      </c>
      <c r="F382" s="51">
        <f>VLOOKUP(MYRANKS_H[[#This Row],[PLAYERID]],PLAYERIDMAP[],COLUMN(PLAYERIDMAP[IDFANGRAPHS]),FALSE)</f>
        <v>6073</v>
      </c>
      <c r="G382" s="52">
        <f>IFERROR(VLOOKUP(MYRANKS_H[[#This Row],[IDFANGRAPHS]],STEAMER_H[],COLUMN(STEAMER_H[PA]),FALSE),0)</f>
        <v>397</v>
      </c>
      <c r="H382" s="52">
        <f>IFERROR(VLOOKUP(MYRANKS_H[[#This Row],[IDFANGRAPHS]],STEAMER_H[],COLUMN(STEAMER_H[AB]),FALSE),0)</f>
        <v>359</v>
      </c>
      <c r="I382" s="52">
        <f>IFERROR(VLOOKUP(MYRANKS_H[[#This Row],[IDFANGRAPHS]],STEAMER_H[],COLUMN(STEAMER_H[H]),FALSE),0)</f>
        <v>74</v>
      </c>
      <c r="J382" s="52">
        <f>IFERROR(VLOOKUP(MYRANKS_H[[#This Row],[IDFANGRAPHS]],STEAMER_H[],COLUMN(STEAMER_H[2B]),FALSE),0)</f>
        <v>15</v>
      </c>
      <c r="K382" s="52">
        <f>IFERROR(VLOOKUP(MYRANKS_H[[#This Row],[IDFANGRAPHS]],STEAMER_H[],COLUMN(STEAMER_H[3B]),FALSE),0)</f>
        <v>1</v>
      </c>
      <c r="L382" s="52">
        <f>IFERROR(VLOOKUP(MYRANKS_H[[#This Row],[IDFANGRAPHS]],STEAMER_H[],COLUMN(STEAMER_H[HR]),FALSE),0)</f>
        <v>3</v>
      </c>
      <c r="M382" s="52">
        <f>IFERROR(VLOOKUP(MYRANKS_H[[#This Row],[IDFANGRAPHS]],STEAMER_H[],COLUMN(STEAMER_H[R]),FALSE),0)</f>
        <v>34</v>
      </c>
      <c r="N382" s="52">
        <f>IFERROR(VLOOKUP(MYRANKS_H[[#This Row],[IDFANGRAPHS]],STEAMER_H[],COLUMN(STEAMER_H[RBI]),FALSE),0)</f>
        <v>29</v>
      </c>
      <c r="O382" s="52">
        <f>IFERROR(VLOOKUP(MYRANKS_H[[#This Row],[IDFANGRAPHS]],STEAMER_H[],COLUMN(STEAMER_H[BB]),FALSE),0)</f>
        <v>27</v>
      </c>
      <c r="P382" s="52">
        <f>IFERROR(VLOOKUP(MYRANKS_H[[#This Row],[IDFANGRAPHS]],STEAMER_H[],COLUMN(STEAMER_H[HBP]),FALSE),0)</f>
        <v>4</v>
      </c>
      <c r="Q382" s="52">
        <f>IFERROR(VLOOKUP(MYRANKS_H[[#This Row],[IDFANGRAPHS]],STEAMER_H[],COLUMN(STEAMER_H[SO]),FALSE),0)</f>
        <v>83</v>
      </c>
      <c r="R382" s="52">
        <f>IFERROR(VLOOKUP(MYRANKS_H[[#This Row],[IDFANGRAPHS]],STEAMER_H[],COLUMN(STEAMER_H[SB]),FALSE),0)</f>
        <v>7</v>
      </c>
      <c r="S382" s="54">
        <f>IFERROR(MYRANKS_H[[#This Row],[H]]/MYRANKS_H[[#This Row],[AB]],0)</f>
        <v>0.20612813370473537</v>
      </c>
      <c r="T382" s="54">
        <f>IFERROR((MYRANKS_H[[#This Row],[H]]+MYRANKS_H[[#This Row],[BB]]+MYRANKS_H[[#This Row],[HBP]])/(MYRANKS_H[[#This Row],[AB]]+MYRANKS_H[[#This Row],[BB]]+MYRANKS_H[[#This Row],[HBP]]),0)</f>
        <v>0.26923076923076922</v>
      </c>
      <c r="U382" s="54">
        <f>IFERROR((MYRANKS_H[[#This Row],[H]]+MYRANKS_H[[#This Row],[2B]]+2*MYRANKS_H[[#This Row],[3B]]+3*MYRANKS_H[[#This Row],[HR]])/MYRANKS_H[[#This Row],[AB]],0)</f>
        <v>0.2785515320334262</v>
      </c>
      <c r="V3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382" s="69">
        <f>VLOOKUP(MYRANKS_H[[#This Row],[POS]],REPLACEMENT_LEVEL[],2,FALSE)</f>
        <v>480</v>
      </c>
      <c r="X382" s="69">
        <f>MYRANKS_H[[#This Row],[PROJ PTS]]-MYRANKS_H[[#This Row],[REPL LEVEL]]</f>
        <v>-290</v>
      </c>
    </row>
    <row r="383" spans="1:24" ht="15" customHeight="1" x14ac:dyDescent="0.25">
      <c r="A383" s="44" t="s">
        <v>16775</v>
      </c>
      <c r="B383" s="46" t="str">
        <f>VLOOKUP(MYRANKS_H[[#This Row],[PLAYERID]],PLAYERIDMAP[],COLUMN(PLAYERIDMAP[LASTNAME]),FALSE)</f>
        <v>Hairston</v>
      </c>
      <c r="C383" s="51" t="str">
        <f>VLOOKUP(MYRANKS_H[[#This Row],[PLAYERID]],PLAYERIDMAP[],COLUMN(PLAYERIDMAP[FIRSTNAME]),FALSE)</f>
        <v>Scott</v>
      </c>
      <c r="D383" s="51" t="str">
        <f>VLOOKUP(MYRANKS_H[[#This Row],[PLAYERID]],PLAYERIDMAP[],COLUMN(PLAYERIDMAP[TEAM]),FALSE)</f>
        <v>N/A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1926</v>
      </c>
      <c r="G383" s="52">
        <f>IFERROR(VLOOKUP(MYRANKS_H[[#This Row],[IDFANGRAPHS]],STEAMER_H[],COLUMN(STEAMER_H[PA]),FALSE),0)</f>
        <v>262</v>
      </c>
      <c r="H383" s="52">
        <f>IFERROR(VLOOKUP(MYRANKS_H[[#This Row],[IDFANGRAPHS]],STEAMER_H[],COLUMN(STEAMER_H[AB]),FALSE),0)</f>
        <v>241</v>
      </c>
      <c r="I383" s="52">
        <f>IFERROR(VLOOKUP(MYRANKS_H[[#This Row],[IDFANGRAPHS]],STEAMER_H[],COLUMN(STEAMER_H[H]),FALSE),0)</f>
        <v>54</v>
      </c>
      <c r="J383" s="52">
        <f>IFERROR(VLOOKUP(MYRANKS_H[[#This Row],[IDFANGRAPHS]],STEAMER_H[],COLUMN(STEAMER_H[2B]),FALSE),0)</f>
        <v>11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9</v>
      </c>
      <c r="M383" s="52">
        <f>IFERROR(VLOOKUP(MYRANKS_H[[#This Row],[IDFANGRAPHS]],STEAMER_H[],COLUMN(STEAMER_H[R]),FALSE),0)</f>
        <v>27</v>
      </c>
      <c r="N383" s="52">
        <f>IFERROR(VLOOKUP(MYRANKS_H[[#This Row],[IDFANGRAPHS]],STEAMER_H[],COLUMN(STEAMER_H[RBI]),FALSE),0)</f>
        <v>30</v>
      </c>
      <c r="O383" s="52">
        <f>IFERROR(VLOOKUP(MYRANKS_H[[#This Row],[IDFANGRAPHS]],STEAMER_H[],COLUMN(STEAMER_H[BB]),FALSE),0)</f>
        <v>15</v>
      </c>
      <c r="P383" s="52">
        <f>IFERROR(VLOOKUP(MYRANKS_H[[#This Row],[IDFANGRAPHS]],STEAMER_H[],COLUMN(STEAMER_H[HBP]),FALSE),0)</f>
        <v>2</v>
      </c>
      <c r="Q383" s="52">
        <f>IFERROR(VLOOKUP(MYRANKS_H[[#This Row],[IDFANGRAPHS]],STEAMER_H[],COLUMN(STEAMER_H[SO]),FALSE),0)</f>
        <v>67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0.22406639004149378</v>
      </c>
      <c r="T383" s="54">
        <f>IFERROR((MYRANKS_H[[#This Row],[H]]+MYRANKS_H[[#This Row],[BB]]+MYRANKS_H[[#This Row],[HBP]])/(MYRANKS_H[[#This Row],[AB]]+MYRANKS_H[[#This Row],[BB]]+MYRANKS_H[[#This Row],[HBP]]),0)</f>
        <v>0.27519379844961239</v>
      </c>
      <c r="U383" s="54">
        <f>IFERROR((MYRANKS_H[[#This Row],[H]]+MYRANKS_H[[#This Row],[2B]]+2*MYRANKS_H[[#This Row],[3B]]+3*MYRANKS_H[[#This Row],[HR]])/MYRANKS_H[[#This Row],[AB]],0)</f>
        <v>0.39004149377593361</v>
      </c>
      <c r="V3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  <c r="W383" s="69">
        <f>VLOOKUP(MYRANKS_H[[#This Row],[POS]],REPLACEMENT_LEVEL[],2,FALSE)</f>
        <v>496</v>
      </c>
      <c r="X383" s="69">
        <f>MYRANKS_H[[#This Row],[PROJ PTS]]-MYRANKS_H[[#This Row],[REPL LEVEL]]</f>
        <v>-291</v>
      </c>
    </row>
    <row r="384" spans="1:24" ht="15" customHeight="1" x14ac:dyDescent="0.25">
      <c r="A384" s="44" t="s">
        <v>15134</v>
      </c>
      <c r="B384" s="46" t="str">
        <f>VLOOKUP(MYRANKS_H[[#This Row],[PLAYERID]],PLAYERIDMAP[],COLUMN(PLAYERIDMAP[LASTNAME]),FALSE)</f>
        <v>Bourjos</v>
      </c>
      <c r="C384" s="51" t="str">
        <f>VLOOKUP(MYRANKS_H[[#This Row],[PLAYERID]],PLAYERIDMAP[],COLUMN(PLAYERIDMAP[FIRSTNAME]),FALSE)</f>
        <v>Peter</v>
      </c>
      <c r="D384" s="51" t="str">
        <f>VLOOKUP(MYRANKS_H[[#This Row],[PLAYERID]],PLAYERIDMAP[],COLUMN(PLAYERIDMAP[TEAM]),FALSE)</f>
        <v>STL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2578</v>
      </c>
      <c r="G384" s="52">
        <f>IFERROR(VLOOKUP(MYRANKS_H[[#This Row],[IDFANGRAPHS]],STEAMER_H[],COLUMN(STEAMER_H[PA]),FALSE),0)</f>
        <v>264</v>
      </c>
      <c r="H384" s="52">
        <f>IFERROR(VLOOKUP(MYRANKS_H[[#This Row],[IDFANGRAPHS]],STEAMER_H[],COLUMN(STEAMER_H[AB]),FALSE),0)</f>
        <v>240</v>
      </c>
      <c r="I384" s="52">
        <f>IFERROR(VLOOKUP(MYRANKS_H[[#This Row],[IDFANGRAPHS]],STEAMER_H[],COLUMN(STEAMER_H[H]),FALSE),0)</f>
        <v>57</v>
      </c>
      <c r="J384" s="52">
        <f>IFERROR(VLOOKUP(MYRANKS_H[[#This Row],[IDFANGRAPHS]],STEAMER_H[],COLUMN(STEAMER_H[2B]),FALSE),0)</f>
        <v>10</v>
      </c>
      <c r="K384" s="52">
        <f>IFERROR(VLOOKUP(MYRANKS_H[[#This Row],[IDFANGRAPHS]],STEAMER_H[],COLUMN(STEAMER_H[3B]),FALSE),0)</f>
        <v>3</v>
      </c>
      <c r="L384" s="52">
        <f>IFERROR(VLOOKUP(MYRANKS_H[[#This Row],[IDFANGRAPHS]],STEAMER_H[],COLUMN(STEAMER_H[HR]),FALSE),0)</f>
        <v>5</v>
      </c>
      <c r="M384" s="52">
        <f>IFERROR(VLOOKUP(MYRANKS_H[[#This Row],[IDFANGRAPHS]],STEAMER_H[],COLUMN(STEAMER_H[R]),FALSE),0)</f>
        <v>26</v>
      </c>
      <c r="N384" s="52">
        <f>IFERROR(VLOOKUP(MYRANKS_H[[#This Row],[IDFANGRAPHS]],STEAMER_H[],COLUMN(STEAMER_H[RBI]),FALSE),0)</f>
        <v>25</v>
      </c>
      <c r="O384" s="52">
        <f>IFERROR(VLOOKUP(MYRANKS_H[[#This Row],[IDFANGRAPHS]],STEAMER_H[],COLUMN(STEAMER_H[BB]),FALSE),0)</f>
        <v>17</v>
      </c>
      <c r="P384" s="52">
        <f>IFERROR(VLOOKUP(MYRANKS_H[[#This Row],[IDFANGRAPHS]],STEAMER_H[],COLUMN(STEAMER_H[HBP]),FALSE),0)</f>
        <v>4</v>
      </c>
      <c r="Q384" s="52">
        <f>IFERROR(VLOOKUP(MYRANKS_H[[#This Row],[IDFANGRAPHS]],STEAMER_H[],COLUMN(STEAMER_H[SO]),FALSE),0)</f>
        <v>66</v>
      </c>
      <c r="R384" s="52">
        <f>IFERROR(VLOOKUP(MYRANKS_H[[#This Row],[IDFANGRAPHS]],STEAMER_H[],COLUMN(STEAMER_H[SB]),FALSE),0)</f>
        <v>6</v>
      </c>
      <c r="S384" s="54">
        <f>IFERROR(MYRANKS_H[[#This Row],[H]]/MYRANKS_H[[#This Row],[AB]],0)</f>
        <v>0.23749999999999999</v>
      </c>
      <c r="T384" s="54">
        <f>IFERROR((MYRANKS_H[[#This Row],[H]]+MYRANKS_H[[#This Row],[BB]]+MYRANKS_H[[#This Row],[HBP]])/(MYRANKS_H[[#This Row],[AB]]+MYRANKS_H[[#This Row],[BB]]+MYRANKS_H[[#This Row],[HBP]]),0)</f>
        <v>0.2988505747126437</v>
      </c>
      <c r="U384" s="54">
        <f>IFERROR((MYRANKS_H[[#This Row],[H]]+MYRANKS_H[[#This Row],[2B]]+2*MYRANKS_H[[#This Row],[3B]]+3*MYRANKS_H[[#This Row],[HR]])/MYRANKS_H[[#This Row],[AB]],0)</f>
        <v>0.36666666666666664</v>
      </c>
      <c r="V3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  <c r="W384" s="69">
        <f>VLOOKUP(MYRANKS_H[[#This Row],[POS]],REPLACEMENT_LEVEL[],2,FALSE)</f>
        <v>496</v>
      </c>
      <c r="X384" s="69">
        <f>MYRANKS_H[[#This Row],[PROJ PTS]]-MYRANKS_H[[#This Row],[REPL LEVEL]]</f>
        <v>-292</v>
      </c>
    </row>
    <row r="385" spans="1:24" ht="15" customHeight="1" x14ac:dyDescent="0.25">
      <c r="A385" s="44" t="s">
        <v>15090</v>
      </c>
      <c r="B385" s="46" t="str">
        <f>VLOOKUP(MYRANKS_H[[#This Row],[PLAYERID]],PLAYERIDMAP[],COLUMN(PLAYERIDMAP[LASTNAME]),FALSE)</f>
        <v>Bloomquist</v>
      </c>
      <c r="C385" s="51" t="str">
        <f>VLOOKUP(MYRANKS_H[[#This Row],[PLAYERID]],PLAYERIDMAP[],COLUMN(PLAYERIDMAP[FIRSTNAME]),FALSE)</f>
        <v>Willie</v>
      </c>
      <c r="D385" s="51" t="str">
        <f>VLOOKUP(MYRANKS_H[[#This Row],[PLAYERID]],PLAYERIDMAP[],COLUMN(PLAYERIDMAP[TEAM]),FALSE)</f>
        <v>SEA</v>
      </c>
      <c r="E385" s="51" t="str">
        <f>VLOOKUP(MYRANKS_H[[#This Row],[PLAYERID]],PLAYERIDMAP[],COLUMN(PLAYERIDMAP[POS]),FALSE)</f>
        <v>SS</v>
      </c>
      <c r="F385" s="51">
        <f>VLOOKUP(MYRANKS_H[[#This Row],[PLAYERID]],PLAYERIDMAP[],COLUMN(PLAYERIDMAP[IDFANGRAPHS]),FALSE)</f>
        <v>1066</v>
      </c>
      <c r="G385" s="52">
        <f>IFERROR(VLOOKUP(MYRANKS_H[[#This Row],[IDFANGRAPHS]],STEAMER_H[],COLUMN(STEAMER_H[PA]),FALSE),0)</f>
        <v>280</v>
      </c>
      <c r="H385" s="52">
        <f>IFERROR(VLOOKUP(MYRANKS_H[[#This Row],[IDFANGRAPHS]],STEAMER_H[],COLUMN(STEAMER_H[AB]),FALSE),0)</f>
        <v>262</v>
      </c>
      <c r="I385" s="52">
        <f>IFERROR(VLOOKUP(MYRANKS_H[[#This Row],[IDFANGRAPHS]],STEAMER_H[],COLUMN(STEAMER_H[H]),FALSE),0)</f>
        <v>68</v>
      </c>
      <c r="J385" s="52">
        <f>IFERROR(VLOOKUP(MYRANKS_H[[#This Row],[IDFANGRAPHS]],STEAMER_H[],COLUMN(STEAMER_H[2B]),FALSE),0)</f>
        <v>12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2</v>
      </c>
      <c r="M385" s="52">
        <f>IFERROR(VLOOKUP(MYRANKS_H[[#This Row],[IDFANGRAPHS]],STEAMER_H[],COLUMN(STEAMER_H[R]),FALSE),0)</f>
        <v>27</v>
      </c>
      <c r="N385" s="52">
        <f>IFERROR(VLOOKUP(MYRANKS_H[[#This Row],[IDFANGRAPHS]],STEAMER_H[],COLUMN(STEAMER_H[RBI]),FALSE),0)</f>
        <v>22</v>
      </c>
      <c r="O385" s="52">
        <f>IFERROR(VLOOKUP(MYRANKS_H[[#This Row],[IDFANGRAPHS]],STEAMER_H[],COLUMN(STEAMER_H[BB]),FALSE),0)</f>
        <v>13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48</v>
      </c>
      <c r="R385" s="52">
        <f>IFERROR(VLOOKUP(MYRANKS_H[[#This Row],[IDFANGRAPHS]],STEAMER_H[],COLUMN(STEAMER_H[SB]),FALSE),0)</f>
        <v>4</v>
      </c>
      <c r="S385" s="54">
        <f>IFERROR(MYRANKS_H[[#This Row],[H]]/MYRANKS_H[[#This Row],[AB]],0)</f>
        <v>0.25954198473282442</v>
      </c>
      <c r="T385" s="54">
        <f>IFERROR((MYRANKS_H[[#This Row],[H]]+MYRANKS_H[[#This Row],[BB]]+MYRANKS_H[[#This Row],[HBP]])/(MYRANKS_H[[#This Row],[AB]]+MYRANKS_H[[#This Row],[BB]]+MYRANKS_H[[#This Row],[HBP]]),0)</f>
        <v>0.29963898916967507</v>
      </c>
      <c r="U385" s="54">
        <f>IFERROR((MYRANKS_H[[#This Row],[H]]+MYRANKS_H[[#This Row],[2B]]+2*MYRANKS_H[[#This Row],[3B]]+3*MYRANKS_H[[#This Row],[HR]])/MYRANKS_H[[#This Row],[AB]],0)</f>
        <v>0.33587786259541985</v>
      </c>
      <c r="V3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5" s="69">
        <f>VLOOKUP(MYRANKS_H[[#This Row],[POS]],REPLACEMENT_LEVEL[],2,FALSE)</f>
        <v>480</v>
      </c>
      <c r="X385" s="69">
        <f>MYRANKS_H[[#This Row],[PROJ PTS]]-MYRANKS_H[[#This Row],[REPL LEVEL]]</f>
        <v>-292</v>
      </c>
    </row>
    <row r="386" spans="1:24" ht="15" customHeight="1" x14ac:dyDescent="0.25">
      <c r="A386" s="44" t="s">
        <v>15350</v>
      </c>
      <c r="B386" s="46" t="str">
        <f>VLOOKUP(MYRANKS_H[[#This Row],[PLAYERID]],PLAYERIDMAP[],COLUMN(PLAYERIDMAP[LASTNAME]),FALSE)</f>
        <v>Campbell</v>
      </c>
      <c r="C386" s="51" t="str">
        <f>VLOOKUP(MYRANKS_H[[#This Row],[PLAYERID]],PLAYERIDMAP[],COLUMN(PLAYERIDMAP[FIRSTNAME]),FALSE)</f>
        <v>Eric</v>
      </c>
      <c r="D386" s="51" t="str">
        <f>VLOOKUP(MYRANKS_H[[#This Row],[PLAYERID]],PLAYERIDMAP[],COLUMN(PLAYERIDMAP[TEAM]),FALSE)</f>
        <v>NYM</v>
      </c>
      <c r="E386" s="51" t="str">
        <f>VLOOKUP(MYRANKS_H[[#This Row],[PLAYERID]],PLAYERIDMAP[],COLUMN(PLAYERIDMAP[POS]),FALSE)</f>
        <v>OF</v>
      </c>
      <c r="F386" s="51">
        <f>VLOOKUP(MYRANKS_H[[#This Row],[PLAYERID]],PLAYERIDMAP[],COLUMN(PLAYERIDMAP[IDFANGRAPHS]),FALSE)</f>
        <v>6938</v>
      </c>
      <c r="G386" s="52">
        <f>IFERROR(VLOOKUP(MYRANKS_H[[#This Row],[IDFANGRAPHS]],STEAMER_H[],COLUMN(STEAMER_H[PA]),FALSE),0)</f>
        <v>245</v>
      </c>
      <c r="H386" s="52">
        <f>IFERROR(VLOOKUP(MYRANKS_H[[#This Row],[IDFANGRAPHS]],STEAMER_H[],COLUMN(STEAMER_H[AB]),FALSE),0)</f>
        <v>216</v>
      </c>
      <c r="I386" s="52">
        <f>IFERROR(VLOOKUP(MYRANKS_H[[#This Row],[IDFANGRAPHS]],STEAMER_H[],COLUMN(STEAMER_H[H]),FALSE),0)</f>
        <v>52</v>
      </c>
      <c r="J386" s="52">
        <f>IFERROR(VLOOKUP(MYRANKS_H[[#This Row],[IDFANGRAPHS]],STEAMER_H[],COLUMN(STEAMER_H[2B]),FALSE),0)</f>
        <v>10</v>
      </c>
      <c r="K386" s="52">
        <f>IFERROR(VLOOKUP(MYRANKS_H[[#This Row],[IDFANGRAPHS]],STEAMER_H[],COLUMN(STEAMER_H[3B]),FALSE),0)</f>
        <v>0</v>
      </c>
      <c r="L386" s="52">
        <f>IFERROR(VLOOKUP(MYRANKS_H[[#This Row],[IDFANGRAPHS]],STEAMER_H[],COLUMN(STEAMER_H[HR]),FALSE),0)</f>
        <v>4</v>
      </c>
      <c r="M386" s="52">
        <f>IFERROR(VLOOKUP(MYRANKS_H[[#This Row],[IDFANGRAPHS]],STEAMER_H[],COLUMN(STEAMER_H[R]),FALSE),0)</f>
        <v>23</v>
      </c>
      <c r="N386" s="52">
        <f>IFERROR(VLOOKUP(MYRANKS_H[[#This Row],[IDFANGRAPHS]],STEAMER_H[],COLUMN(STEAMER_H[RBI]),FALSE),0)</f>
        <v>22</v>
      </c>
      <c r="O386" s="52">
        <f>IFERROR(VLOOKUP(MYRANKS_H[[#This Row],[IDFANGRAPHS]],STEAMER_H[],COLUMN(STEAMER_H[BB]),FALSE),0)</f>
        <v>23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46</v>
      </c>
      <c r="R386" s="52">
        <f>IFERROR(VLOOKUP(MYRANKS_H[[#This Row],[IDFANGRAPHS]],STEAMER_H[],COLUMN(STEAMER_H[SB]),FALSE),0)</f>
        <v>4</v>
      </c>
      <c r="S386" s="54">
        <f>IFERROR(MYRANKS_H[[#This Row],[H]]/MYRANKS_H[[#This Row],[AB]],0)</f>
        <v>0.24074074074074073</v>
      </c>
      <c r="T386" s="54">
        <f>IFERROR((MYRANKS_H[[#This Row],[H]]+MYRANKS_H[[#This Row],[BB]]+MYRANKS_H[[#This Row],[HBP]])/(MYRANKS_H[[#This Row],[AB]]+MYRANKS_H[[#This Row],[BB]]+MYRANKS_H[[#This Row],[HBP]]),0)</f>
        <v>0.32231404958677684</v>
      </c>
      <c r="U386" s="54">
        <f>IFERROR((MYRANKS_H[[#This Row],[H]]+MYRANKS_H[[#This Row],[2B]]+2*MYRANKS_H[[#This Row],[3B]]+3*MYRANKS_H[[#This Row],[HR]])/MYRANKS_H[[#This Row],[AB]],0)</f>
        <v>0.34259259259259262</v>
      </c>
      <c r="V3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  <c r="W386" s="69">
        <f>VLOOKUP(MYRANKS_H[[#This Row],[POS]],REPLACEMENT_LEVEL[],2,FALSE)</f>
        <v>496</v>
      </c>
      <c r="X386" s="69">
        <f>MYRANKS_H[[#This Row],[PROJ PTS]]-MYRANKS_H[[#This Row],[REPL LEVEL]]</f>
        <v>-305</v>
      </c>
    </row>
    <row r="387" spans="1:24" ht="15" customHeight="1" x14ac:dyDescent="0.25">
      <c r="A387" s="44" t="s">
        <v>16110</v>
      </c>
      <c r="B387" s="46" t="str">
        <f>VLOOKUP(MYRANKS_H[[#This Row],[PLAYERID]],PLAYERIDMAP[],COLUMN(PLAYERIDMAP[LASTNAME]),FALSE)</f>
        <v>Dyson</v>
      </c>
      <c r="C387" s="51" t="str">
        <f>VLOOKUP(MYRANKS_H[[#This Row],[PLAYERID]],PLAYERIDMAP[],COLUMN(PLAYERIDMAP[FIRSTNAME]),FALSE)</f>
        <v>Jarrod</v>
      </c>
      <c r="D387" s="51" t="str">
        <f>VLOOKUP(MYRANKS_H[[#This Row],[PLAYERID]],PLAYERIDMAP[],COLUMN(PLAYERIDMAP[TEAM]),FALSE)</f>
        <v>KC</v>
      </c>
      <c r="E387" s="51" t="str">
        <f>VLOOKUP(MYRANKS_H[[#This Row],[PLAYERID]],PLAYERIDMAP[],COLUMN(PLAYERIDMAP[POS]),FALSE)</f>
        <v>OF</v>
      </c>
      <c r="F387" s="51">
        <f>VLOOKUP(MYRANKS_H[[#This Row],[PLAYERID]],PLAYERIDMAP[],COLUMN(PLAYERIDMAP[IDFANGRAPHS]),FALSE)</f>
        <v>4866</v>
      </c>
      <c r="G387" s="52">
        <f>IFERROR(VLOOKUP(MYRANKS_H[[#This Row],[IDFANGRAPHS]],STEAMER_H[],COLUMN(STEAMER_H[PA]),FALSE),0)</f>
        <v>204</v>
      </c>
      <c r="H387" s="52">
        <f>IFERROR(VLOOKUP(MYRANKS_H[[#This Row],[IDFANGRAPHS]],STEAMER_H[],COLUMN(STEAMER_H[AB]),FALSE),0)</f>
        <v>184</v>
      </c>
      <c r="I387" s="52">
        <f>IFERROR(VLOOKUP(MYRANKS_H[[#This Row],[IDFANGRAPHS]],STEAMER_H[],COLUMN(STEAMER_H[H]),FALSE),0)</f>
        <v>46</v>
      </c>
      <c r="J387" s="52">
        <f>IFERROR(VLOOKUP(MYRANKS_H[[#This Row],[IDFANGRAPHS]],STEAMER_H[],COLUMN(STEAMER_H[2B]),FALSE),0)</f>
        <v>7</v>
      </c>
      <c r="K387" s="52">
        <f>IFERROR(VLOOKUP(MYRANKS_H[[#This Row],[IDFANGRAPHS]],STEAMER_H[],COLUMN(STEAMER_H[3B]),FALSE),0)</f>
        <v>2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23</v>
      </c>
      <c r="N387" s="52">
        <f>IFERROR(VLOOKUP(MYRANKS_H[[#This Row],[IDFANGRAPHS]],STEAMER_H[],COLUMN(STEAMER_H[RBI]),FALSE),0)</f>
        <v>16</v>
      </c>
      <c r="O387" s="52">
        <f>IFERROR(VLOOKUP(MYRANKS_H[[#This Row],[IDFANGRAPHS]],STEAMER_H[],COLUMN(STEAMER_H[BB]),FALSE),0)</f>
        <v>16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37</v>
      </c>
      <c r="R387" s="52">
        <f>IFERROR(VLOOKUP(MYRANKS_H[[#This Row],[IDFANGRAPHS]],STEAMER_H[],COLUMN(STEAMER_H[SB]),FALSE),0)</f>
        <v>18</v>
      </c>
      <c r="S387" s="54">
        <f>IFERROR(MYRANKS_H[[#This Row],[H]]/MYRANKS_H[[#This Row],[AB]],0)</f>
        <v>0.25</v>
      </c>
      <c r="T387" s="54">
        <f>IFERROR((MYRANKS_H[[#This Row],[H]]+MYRANKS_H[[#This Row],[BB]]+MYRANKS_H[[#This Row],[HBP]])/(MYRANKS_H[[#This Row],[AB]]+MYRANKS_H[[#This Row],[BB]]+MYRANKS_H[[#This Row],[HBP]]),0)</f>
        <v>0.31343283582089554</v>
      </c>
      <c r="U387" s="54">
        <f>IFERROR((MYRANKS_H[[#This Row],[H]]+MYRANKS_H[[#This Row],[2B]]+2*MYRANKS_H[[#This Row],[3B]]+3*MYRANKS_H[[#This Row],[HR]])/MYRANKS_H[[#This Row],[AB]],0)</f>
        <v>0.32608695652173914</v>
      </c>
      <c r="V3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7" s="69">
        <f>VLOOKUP(MYRANKS_H[[#This Row],[POS]],REPLACEMENT_LEVEL[],2,FALSE)</f>
        <v>496</v>
      </c>
      <c r="X387" s="69">
        <f>MYRANKS_H[[#This Row],[PROJ PTS]]-MYRANKS_H[[#This Row],[REPL LEVEL]]</f>
        <v>-308</v>
      </c>
    </row>
    <row r="388" spans="1:24" ht="15" customHeight="1" x14ac:dyDescent="0.25">
      <c r="A388" s="44" t="s">
        <v>18324</v>
      </c>
      <c r="B388" s="46" t="str">
        <f>VLOOKUP(MYRANKS_H[[#This Row],[PLAYERID]],PLAYERIDMAP[],COLUMN(PLAYERIDMAP[LASTNAME]),FALSE)</f>
        <v>Murphy</v>
      </c>
      <c r="C388" s="51" t="str">
        <f>VLOOKUP(MYRANKS_H[[#This Row],[PLAYERID]],PLAYERIDMAP[],COLUMN(PLAYERIDMAP[FIRSTNAME]),FALSE)</f>
        <v>David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6035</v>
      </c>
      <c r="G388" s="52">
        <f>IFERROR(VLOOKUP(MYRANKS_H[[#This Row],[IDFANGRAPHS]],STEAMER_H[],COLUMN(STEAMER_H[PA]),FALSE),0)</f>
        <v>197</v>
      </c>
      <c r="H388" s="52">
        <f>IFERROR(VLOOKUP(MYRANKS_H[[#This Row],[IDFANGRAPHS]],STEAMER_H[],COLUMN(STEAMER_H[AB]),FALSE),0)</f>
        <v>178</v>
      </c>
      <c r="I388" s="52">
        <f>IFERROR(VLOOKUP(MYRANKS_H[[#This Row],[IDFANGRAPHS]],STEAMER_H[],COLUMN(STEAMER_H[H]),FALSE),0)</f>
        <v>46</v>
      </c>
      <c r="J388" s="52">
        <f>IFERROR(VLOOKUP(MYRANKS_H[[#This Row],[IDFANGRAPHS]],STEAMER_H[],COLUMN(STEAMER_H[2B]),FALSE),0)</f>
        <v>10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5</v>
      </c>
      <c r="M388" s="52">
        <f>IFERROR(VLOOKUP(MYRANKS_H[[#This Row],[IDFANGRAPHS]],STEAMER_H[],COLUMN(STEAMER_H[R]),FALSE),0)</f>
        <v>21</v>
      </c>
      <c r="N388" s="52">
        <f>IFERROR(VLOOKUP(MYRANKS_H[[#This Row],[IDFANGRAPHS]],STEAMER_H[],COLUMN(STEAMER_H[RBI]),FALSE),0)</f>
        <v>21</v>
      </c>
      <c r="O388" s="52">
        <f>IFERROR(VLOOKUP(MYRANKS_H[[#This Row],[IDFANGRAPHS]],STEAMER_H[],COLUMN(STEAMER_H[BB]),FALSE),0)</f>
        <v>16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28</v>
      </c>
      <c r="R388" s="52">
        <f>IFERROR(VLOOKUP(MYRANKS_H[[#This Row],[IDFANGRAPHS]],STEAMER_H[],COLUMN(STEAMER_H[SB]),FALSE),0)</f>
        <v>2</v>
      </c>
      <c r="S388" s="54">
        <f>IFERROR(MYRANKS_H[[#This Row],[H]]/MYRANKS_H[[#This Row],[AB]],0)</f>
        <v>0.25842696629213485</v>
      </c>
      <c r="T388" s="54">
        <f>IFERROR((MYRANKS_H[[#This Row],[H]]+MYRANKS_H[[#This Row],[BB]]+MYRANKS_H[[#This Row],[HBP]])/(MYRANKS_H[[#This Row],[AB]]+MYRANKS_H[[#This Row],[BB]]+MYRANKS_H[[#This Row],[HBP]]),0)</f>
        <v>0.32307692307692309</v>
      </c>
      <c r="U388" s="54">
        <f>IFERROR((MYRANKS_H[[#This Row],[H]]+MYRANKS_H[[#This Row],[2B]]+2*MYRANKS_H[[#This Row],[3B]]+3*MYRANKS_H[[#This Row],[HR]])/MYRANKS_H[[#This Row],[AB]],0)</f>
        <v>0.398876404494382</v>
      </c>
      <c r="V3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  <c r="W388" s="69">
        <f>VLOOKUP(MYRANKS_H[[#This Row],[POS]],REPLACEMENT_LEVEL[],2,FALSE)</f>
        <v>496</v>
      </c>
      <c r="X388" s="69">
        <f>MYRANKS_H[[#This Row],[PROJ PTS]]-MYRANKS_H[[#This Row],[REPL LEVEL]]</f>
        <v>-315</v>
      </c>
    </row>
    <row r="389" spans="1:24" ht="15" customHeight="1" x14ac:dyDescent="0.25">
      <c r="A389" s="44" t="s">
        <v>18928</v>
      </c>
      <c r="B389" s="46" t="str">
        <f>VLOOKUP(MYRANKS_H[[#This Row],[PLAYERID]],PLAYERIDMAP[],COLUMN(PLAYERIDMAP[LASTNAME]),FALSE)</f>
        <v>Punto</v>
      </c>
      <c r="C389" s="51" t="str">
        <f>VLOOKUP(MYRANKS_H[[#This Row],[PLAYERID]],PLAYERIDMAP[],COLUMN(PLAYERIDMAP[FIRSTNAME]),FALSE)</f>
        <v>Nick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1429</v>
      </c>
      <c r="G389" s="52">
        <f>IFERROR(VLOOKUP(MYRANKS_H[[#This Row],[IDFANGRAPHS]],STEAMER_H[],COLUMN(STEAMER_H[PA]),FALSE),0)</f>
        <v>230</v>
      </c>
      <c r="H389" s="52">
        <f>IFERROR(VLOOKUP(MYRANKS_H[[#This Row],[IDFANGRAPHS]],STEAMER_H[],COLUMN(STEAMER_H[AB]),FALSE),0)</f>
        <v>203</v>
      </c>
      <c r="I389" s="52">
        <f>IFERROR(VLOOKUP(MYRANKS_H[[#This Row],[IDFANGRAPHS]],STEAMER_H[],COLUMN(STEAMER_H[H]),FALSE),0)</f>
        <v>46</v>
      </c>
      <c r="J389" s="52">
        <f>IFERROR(VLOOKUP(MYRANKS_H[[#This Row],[IDFANGRAPHS]],STEAMER_H[],COLUMN(STEAMER_H[2B]),FALSE),0)</f>
        <v>9</v>
      </c>
      <c r="K389" s="52">
        <f>IFERROR(VLOOKUP(MYRANKS_H[[#This Row],[IDFANGRAPHS]],STEAMER_H[],COLUMN(STEAMER_H[3B]),FALSE),0)</f>
        <v>1</v>
      </c>
      <c r="L389" s="52">
        <f>IFERROR(VLOOKUP(MYRANKS_H[[#This Row],[IDFANGRAPHS]],STEAMER_H[],COLUMN(STEAMER_H[HR]),FALSE),0)</f>
        <v>2</v>
      </c>
      <c r="M389" s="52">
        <f>IFERROR(VLOOKUP(MYRANKS_H[[#This Row],[IDFANGRAPHS]],STEAMER_H[],COLUMN(STEAMER_H[R]),FALSE),0)</f>
        <v>21</v>
      </c>
      <c r="N389" s="52">
        <f>IFERROR(VLOOKUP(MYRANKS_H[[#This Row],[IDFANGRAPHS]],STEAMER_H[],COLUMN(STEAMER_H[RBI]),FALSE),0)</f>
        <v>17</v>
      </c>
      <c r="O389" s="52">
        <f>IFERROR(VLOOKUP(MYRANKS_H[[#This Row],[IDFANGRAPHS]],STEAMER_H[],COLUMN(STEAMER_H[BB]),FALSE),0)</f>
        <v>23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52</v>
      </c>
      <c r="R389" s="52">
        <f>IFERROR(VLOOKUP(MYRANKS_H[[#This Row],[IDFANGRAPHS]],STEAMER_H[],COLUMN(STEAMER_H[SB]),FALSE),0)</f>
        <v>4</v>
      </c>
      <c r="S389" s="54">
        <f>IFERROR(MYRANKS_H[[#This Row],[H]]/MYRANKS_H[[#This Row],[AB]],0)</f>
        <v>0.22660098522167488</v>
      </c>
      <c r="T389" s="54">
        <f>IFERROR((MYRANKS_H[[#This Row],[H]]+MYRANKS_H[[#This Row],[BB]]+MYRANKS_H[[#This Row],[HBP]])/(MYRANKS_H[[#This Row],[AB]]+MYRANKS_H[[#This Row],[BB]]+MYRANKS_H[[#This Row],[HBP]]),0)</f>
        <v>0.30837004405286345</v>
      </c>
      <c r="U389" s="54">
        <f>IFERROR((MYRANKS_H[[#This Row],[H]]+MYRANKS_H[[#This Row],[2B]]+2*MYRANKS_H[[#This Row],[3B]]+3*MYRANKS_H[[#This Row],[HR]])/MYRANKS_H[[#This Row],[AB]],0)</f>
        <v>0.31034482758620691</v>
      </c>
      <c r="V3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  <c r="W389" s="69">
        <f>VLOOKUP(MYRANKS_H[[#This Row],[POS]],REPLACEMENT_LEVEL[],2,FALSE)</f>
        <v>473</v>
      </c>
      <c r="X389" s="69">
        <f>MYRANKS_H[[#This Row],[PROJ PTS]]-MYRANKS_H[[#This Row],[REPL LEVEL]]</f>
        <v>-315</v>
      </c>
    </row>
    <row r="390" spans="1:24" x14ac:dyDescent="0.25">
      <c r="A390" s="44" t="s">
        <v>19833</v>
      </c>
      <c r="B390" s="46" t="str">
        <f>VLOOKUP(MYRANKS_H[[#This Row],[PLAYERID]],PLAYERIDMAP[],COLUMN(PLAYERIDMAP[LASTNAME]),FALSE)</f>
        <v>Tejada</v>
      </c>
      <c r="C390" s="51" t="str">
        <f>VLOOKUP(MYRANKS_H[[#This Row],[PLAYERID]],PLAYERIDMAP[],COLUMN(PLAYERIDMAP[FIRSTNAME]),FALSE)</f>
        <v>Ruben</v>
      </c>
      <c r="D390" s="51" t="str">
        <f>VLOOKUP(MYRANKS_H[[#This Row],[PLAYERID]],PLAYERIDMAP[],COLUMN(PLAYERIDMAP[TEAM]),FALSE)</f>
        <v>NYM</v>
      </c>
      <c r="E390" s="51" t="str">
        <f>VLOOKUP(MYRANKS_H[[#This Row],[PLAYERID]],PLAYERIDMAP[],COLUMN(PLAYERIDMAP[POS]),FALSE)</f>
        <v>SS</v>
      </c>
      <c r="F390" s="51">
        <f>VLOOKUP(MYRANKS_H[[#This Row],[PLAYERID]],PLAYERIDMAP[],COLUMN(PLAYERIDMAP[IDFANGRAPHS]),FALSE)</f>
        <v>5519</v>
      </c>
      <c r="G390" s="52">
        <f>IFERROR(VLOOKUP(MYRANKS_H[[#This Row],[IDFANGRAPHS]],STEAMER_H[],COLUMN(STEAMER_H[PA]),FALSE),0)</f>
        <v>234</v>
      </c>
      <c r="H390" s="52">
        <f>IFERROR(VLOOKUP(MYRANKS_H[[#This Row],[IDFANGRAPHS]],STEAMER_H[],COLUMN(STEAMER_H[AB]),FALSE),0)</f>
        <v>207</v>
      </c>
      <c r="I390" s="52">
        <f>IFERROR(VLOOKUP(MYRANKS_H[[#This Row],[IDFANGRAPHS]],STEAMER_H[],COLUMN(STEAMER_H[H]),FALSE),0)</f>
        <v>51</v>
      </c>
      <c r="J390" s="52">
        <f>IFERROR(VLOOKUP(MYRANKS_H[[#This Row],[IDFANGRAPHS]],STEAMER_H[],COLUMN(STEAMER_H[2B]),FALSE),0)</f>
        <v>10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20</v>
      </c>
      <c r="N390" s="52">
        <f>IFERROR(VLOOKUP(MYRANKS_H[[#This Row],[IDFANGRAPHS]],STEAMER_H[],COLUMN(STEAMER_H[RBI]),FALSE),0)</f>
        <v>17</v>
      </c>
      <c r="O390" s="52">
        <f>IFERROR(VLOOKUP(MYRANKS_H[[#This Row],[IDFANGRAPHS]],STEAMER_H[],COLUMN(STEAMER_H[BB]),FALSE),0)</f>
        <v>20</v>
      </c>
      <c r="P390" s="52">
        <f>IFERROR(VLOOKUP(MYRANKS_H[[#This Row],[IDFANGRAPHS]],STEAMER_H[],COLUMN(STEAMER_H[HBP]),FALSE),0)</f>
        <v>3</v>
      </c>
      <c r="Q390" s="52">
        <f>IFERROR(VLOOKUP(MYRANKS_H[[#This Row],[IDFANGRAPHS]],STEAMER_H[],COLUMN(STEAMER_H[SO]),FALSE),0)</f>
        <v>34</v>
      </c>
      <c r="R390" s="52">
        <f>IFERROR(VLOOKUP(MYRANKS_H[[#This Row],[IDFANGRAPHS]],STEAMER_H[],COLUMN(STEAMER_H[SB]),FALSE),0)</f>
        <v>2</v>
      </c>
      <c r="S390" s="54">
        <f>IFERROR(MYRANKS_H[[#This Row],[H]]/MYRANKS_H[[#This Row],[AB]],0)</f>
        <v>0.24637681159420291</v>
      </c>
      <c r="T390" s="54">
        <f>IFERROR((MYRANKS_H[[#This Row],[H]]+MYRANKS_H[[#This Row],[BB]]+MYRANKS_H[[#This Row],[HBP]])/(MYRANKS_H[[#This Row],[AB]]+MYRANKS_H[[#This Row],[BB]]+MYRANKS_H[[#This Row],[HBP]]),0)</f>
        <v>0.32173913043478258</v>
      </c>
      <c r="U390" s="54">
        <f>IFERROR((MYRANKS_H[[#This Row],[H]]+MYRANKS_H[[#This Row],[2B]]+2*MYRANKS_H[[#This Row],[3B]]+3*MYRANKS_H[[#This Row],[HR]])/MYRANKS_H[[#This Row],[AB]],0)</f>
        <v>0.32367149758454106</v>
      </c>
      <c r="V3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390" s="69">
        <f>VLOOKUP(MYRANKS_H[[#This Row],[POS]],REPLACEMENT_LEVEL[],2,FALSE)</f>
        <v>480</v>
      </c>
      <c r="X390" s="69">
        <f>MYRANKS_H[[#This Row],[PROJ PTS]]-MYRANKS_H[[#This Row],[REPL LEVEL]]</f>
        <v>-318</v>
      </c>
    </row>
    <row r="391" spans="1:24" ht="15" customHeight="1" x14ac:dyDescent="0.25">
      <c r="A391" s="44" t="s">
        <v>17184</v>
      </c>
      <c r="B391" s="46" t="str">
        <f>VLOOKUP(MYRANKS_H[[#This Row],[PLAYERID]],PLAYERIDMAP[],COLUMN(PLAYERIDMAP[LASTNAME]),FALSE)</f>
        <v>Izturis</v>
      </c>
      <c r="C391" s="51" t="str">
        <f>VLOOKUP(MYRANKS_H[[#This Row],[PLAYERID]],PLAYERIDMAP[],COLUMN(PLAYERIDMAP[FIRSTNAME]),FALSE)</f>
        <v>Maicer</v>
      </c>
      <c r="D391" s="51" t="str">
        <f>VLOOKUP(MYRANKS_H[[#This Row],[PLAYERID]],PLAYERIDMAP[],COLUMN(PLAYERIDMAP[TEAM]),FALSE)</f>
        <v>TOR</v>
      </c>
      <c r="E391" s="51" t="str">
        <f>VLOOKUP(MYRANKS_H[[#This Row],[PLAYERID]],PLAYERIDMAP[],COLUMN(PLAYERIDMAP[POS]),FALSE)</f>
        <v>2B</v>
      </c>
      <c r="F391" s="51">
        <f>VLOOKUP(MYRANKS_H[[#This Row],[PLAYERID]],PLAYERIDMAP[],COLUMN(PLAYERIDMAP[IDFANGRAPHS]),FALSE)</f>
        <v>2437</v>
      </c>
      <c r="G391" s="52">
        <f>IFERROR(VLOOKUP(MYRANKS_H[[#This Row],[IDFANGRAPHS]],STEAMER_H[],COLUMN(STEAMER_H[PA]),FALSE),0)</f>
        <v>203</v>
      </c>
      <c r="H391" s="52">
        <f>IFERROR(VLOOKUP(MYRANKS_H[[#This Row],[IDFANGRAPHS]],STEAMER_H[],COLUMN(STEAMER_H[AB]),FALSE),0)</f>
        <v>185</v>
      </c>
      <c r="I391" s="52">
        <f>IFERROR(VLOOKUP(MYRANKS_H[[#This Row],[IDFANGRAPHS]],STEAMER_H[],COLUMN(STEAMER_H[H]),FALSE),0)</f>
        <v>47</v>
      </c>
      <c r="J391" s="52">
        <f>IFERROR(VLOOKUP(MYRANKS_H[[#This Row],[IDFANGRAPHS]],STEAMER_H[],COLUMN(STEAMER_H[2B]),FALSE),0)</f>
        <v>10</v>
      </c>
      <c r="K391" s="52">
        <f>IFERROR(VLOOKUP(MYRANKS_H[[#This Row],[IDFANGRAPHS]],STEAMER_H[],COLUMN(STEAMER_H[3B]),FALSE),0)</f>
        <v>1</v>
      </c>
      <c r="L391" s="52">
        <f>IFERROR(VLOOKUP(MYRANKS_H[[#This Row],[IDFANGRAPHS]],STEAMER_H[],COLUMN(STEAMER_H[HR]),FALSE),0)</f>
        <v>2</v>
      </c>
      <c r="M391" s="52">
        <f>IFERROR(VLOOKUP(MYRANKS_H[[#This Row],[IDFANGRAPHS]],STEAMER_H[],COLUMN(STEAMER_H[R]),FALSE),0)</f>
        <v>21</v>
      </c>
      <c r="N391" s="52">
        <f>IFERROR(VLOOKUP(MYRANKS_H[[#This Row],[IDFANGRAPHS]],STEAMER_H[],COLUMN(STEAMER_H[RBI]),FALSE),0)</f>
        <v>18</v>
      </c>
      <c r="O391" s="52">
        <f>IFERROR(VLOOKUP(MYRANKS_H[[#This Row],[IDFANGRAPHS]],STEAMER_H[],COLUMN(STEAMER_H[BB]),FALSE),0)</f>
        <v>14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3</v>
      </c>
      <c r="S391" s="54">
        <f>IFERROR(MYRANKS_H[[#This Row],[H]]/MYRANKS_H[[#This Row],[AB]],0)</f>
        <v>0.25405405405405407</v>
      </c>
      <c r="T391" s="54">
        <f>IFERROR((MYRANKS_H[[#This Row],[H]]+MYRANKS_H[[#This Row],[BB]]+MYRANKS_H[[#This Row],[HBP]])/(MYRANKS_H[[#This Row],[AB]]+MYRANKS_H[[#This Row],[BB]]+MYRANKS_H[[#This Row],[HBP]]),0)</f>
        <v>0.31</v>
      </c>
      <c r="U391" s="54">
        <f>IFERROR((MYRANKS_H[[#This Row],[H]]+MYRANKS_H[[#This Row],[2B]]+2*MYRANKS_H[[#This Row],[3B]]+3*MYRANKS_H[[#This Row],[HR]])/MYRANKS_H[[#This Row],[AB]],0)</f>
        <v>0.35135135135135137</v>
      </c>
      <c r="V3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391" s="69">
        <f>VLOOKUP(MYRANKS_H[[#This Row],[POS]],REPLACEMENT_LEVEL[],2,FALSE)</f>
        <v>473</v>
      </c>
      <c r="X391" s="69">
        <f>MYRANKS_H[[#This Row],[PROJ PTS]]-MYRANKS_H[[#This Row],[REPL LEVEL]]</f>
        <v>-319</v>
      </c>
    </row>
    <row r="392" spans="1:24" ht="15" customHeight="1" x14ac:dyDescent="0.25">
      <c r="A392" s="44" t="s">
        <v>19182</v>
      </c>
      <c r="B392" s="46" t="str">
        <f>VLOOKUP(MYRANKS_H[[#This Row],[PLAYERID]],PLAYERIDMAP[],COLUMN(PLAYERIDMAP[LASTNAME]),FALSE)</f>
        <v>Rodriguez</v>
      </c>
      <c r="C392" s="51" t="str">
        <f>VLOOKUP(MYRANKS_H[[#This Row],[PLAYERID]],PLAYERIDMAP[],COLUMN(PLAYERIDMAP[FIRSTNAME]),FALSE)</f>
        <v>Sean</v>
      </c>
      <c r="D392" s="51" t="str">
        <f>VLOOKUP(MYRANKS_H[[#This Row],[PLAYERID]],PLAYERIDMAP[],COLUMN(PLAYERIDMAP[TEAM]),FALSE)</f>
        <v>TB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6589</v>
      </c>
      <c r="G392" s="52">
        <f>IFERROR(VLOOKUP(MYRANKS_H[[#This Row],[IDFANGRAPHS]],STEAMER_H[],COLUMN(STEAMER_H[PA]),FALSE),0)</f>
        <v>194</v>
      </c>
      <c r="H392" s="52">
        <f>IFERROR(VLOOKUP(MYRANKS_H[[#This Row],[IDFANGRAPHS]],STEAMER_H[],COLUMN(STEAMER_H[AB]),FALSE),0)</f>
        <v>176</v>
      </c>
      <c r="I392" s="52">
        <f>IFERROR(VLOOKUP(MYRANKS_H[[#This Row],[IDFANGRAPHS]],STEAMER_H[],COLUMN(STEAMER_H[H]),FALSE),0)</f>
        <v>42</v>
      </c>
      <c r="J392" s="52">
        <f>IFERROR(VLOOKUP(MYRANKS_H[[#This Row],[IDFANGRAPHS]],STEAMER_H[],COLUMN(STEAMER_H[2B]),FALSE),0)</f>
        <v>9</v>
      </c>
      <c r="K392" s="52">
        <f>IFERROR(VLOOKUP(MYRANKS_H[[#This Row],[IDFANGRAPHS]],STEAMER_H[],COLUMN(STEAMER_H[3B]),FALSE),0)</f>
        <v>1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19</v>
      </c>
      <c r="N392" s="52">
        <f>IFERROR(VLOOKUP(MYRANKS_H[[#This Row],[IDFANGRAPHS]],STEAMER_H[],COLUMN(STEAMER_H[RBI]),FALSE),0)</f>
        <v>20</v>
      </c>
      <c r="O392" s="52">
        <f>IFERROR(VLOOKUP(MYRANKS_H[[#This Row],[IDFANGRAPHS]],STEAMER_H[],COLUMN(STEAMER_H[BB]),FALSE),0)</f>
        <v>12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45</v>
      </c>
      <c r="R392" s="52">
        <f>IFERROR(VLOOKUP(MYRANKS_H[[#This Row],[IDFANGRAPHS]],STEAMER_H[],COLUMN(STEAMER_H[SB]),FALSE),0)</f>
        <v>2</v>
      </c>
      <c r="S392" s="54">
        <f>IFERROR(MYRANKS_H[[#This Row],[H]]/MYRANKS_H[[#This Row],[AB]],0)</f>
        <v>0.23863636363636365</v>
      </c>
      <c r="T392" s="54">
        <f>IFERROR((MYRANKS_H[[#This Row],[H]]+MYRANKS_H[[#This Row],[BB]]+MYRANKS_H[[#This Row],[HBP]])/(MYRANKS_H[[#This Row],[AB]]+MYRANKS_H[[#This Row],[BB]]+MYRANKS_H[[#This Row],[HBP]]),0)</f>
        <v>0.29842931937172773</v>
      </c>
      <c r="U392" s="54">
        <f>IFERROR((MYRANKS_H[[#This Row],[H]]+MYRANKS_H[[#This Row],[2B]]+2*MYRANKS_H[[#This Row],[3B]]+3*MYRANKS_H[[#This Row],[HR]])/MYRANKS_H[[#This Row],[AB]],0)</f>
        <v>0.38636363636363635</v>
      </c>
      <c r="V3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392" s="69">
        <f>VLOOKUP(MYRANKS_H[[#This Row],[POS]],REPLACEMENT_LEVEL[],2,FALSE)</f>
        <v>473</v>
      </c>
      <c r="X392" s="69">
        <f>MYRANKS_H[[#This Row],[PROJ PTS]]-MYRANKS_H[[#This Row],[REPL LEVEL]]</f>
        <v>-320</v>
      </c>
    </row>
    <row r="393" spans="1:24" ht="15" customHeight="1" x14ac:dyDescent="0.25">
      <c r="A393" s="44" t="s">
        <v>19452</v>
      </c>
      <c r="B393" s="46" t="str">
        <f>VLOOKUP(MYRANKS_H[[#This Row],[PLAYERID]],PLAYERIDMAP[],COLUMN(PLAYERIDMAP[LASTNAME]),FALSE)</f>
        <v>Schafer</v>
      </c>
      <c r="C393" s="51" t="str">
        <f>VLOOKUP(MYRANKS_H[[#This Row],[PLAYERID]],PLAYERIDMAP[],COLUMN(PLAYERIDMAP[FIRSTNAME]),FALSE)</f>
        <v>Jordan</v>
      </c>
      <c r="D393" s="51" t="str">
        <f>VLOOKUP(MYRANKS_H[[#This Row],[PLAYERID]],PLAYERIDMAP[],COLUMN(PLAYERIDMAP[TEAM]),FALSE)</f>
        <v>MIN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9883</v>
      </c>
      <c r="G393" s="52">
        <f>IFERROR(VLOOKUP(MYRANKS_H[[#This Row],[IDFANGRAPHS]],STEAMER_H[],COLUMN(STEAMER_H[PA]),FALSE),0)</f>
        <v>200</v>
      </c>
      <c r="H393" s="52">
        <f>IFERROR(VLOOKUP(MYRANKS_H[[#This Row],[IDFANGRAPHS]],STEAMER_H[],COLUMN(STEAMER_H[AB]),FALSE),0)</f>
        <v>178</v>
      </c>
      <c r="I393" s="52">
        <f>IFERROR(VLOOKUP(MYRANKS_H[[#This Row],[IDFANGRAPHS]],STEAMER_H[],COLUMN(STEAMER_H[H]),FALSE),0)</f>
        <v>41</v>
      </c>
      <c r="J393" s="52">
        <f>IFERROR(VLOOKUP(MYRANKS_H[[#This Row],[IDFANGRAPHS]],STEAMER_H[],COLUMN(STEAMER_H[2B]),FALSE),0)</f>
        <v>7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2</v>
      </c>
      <c r="M393" s="52">
        <f>IFERROR(VLOOKUP(MYRANKS_H[[#This Row],[IDFANGRAPHS]],STEAMER_H[],COLUMN(STEAMER_H[R]),FALSE),0)</f>
        <v>21</v>
      </c>
      <c r="N393" s="52">
        <f>IFERROR(VLOOKUP(MYRANKS_H[[#This Row],[IDFANGRAPHS]],STEAMER_H[],COLUMN(STEAMER_H[RBI]),FALSE),0)</f>
        <v>15</v>
      </c>
      <c r="O393" s="52">
        <f>IFERROR(VLOOKUP(MYRANKS_H[[#This Row],[IDFANGRAPHS]],STEAMER_H[],COLUMN(STEAMER_H[BB]),FALSE),0)</f>
        <v>18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45</v>
      </c>
      <c r="R393" s="52">
        <f>IFERROR(VLOOKUP(MYRANKS_H[[#This Row],[IDFANGRAPHS]],STEAMER_H[],COLUMN(STEAMER_H[SB]),FALSE),0)</f>
        <v>16</v>
      </c>
      <c r="S393" s="54">
        <f>IFERROR(MYRANKS_H[[#This Row],[H]]/MYRANKS_H[[#This Row],[AB]],0)</f>
        <v>0.2303370786516854</v>
      </c>
      <c r="T393" s="54">
        <f>IFERROR((MYRANKS_H[[#This Row],[H]]+MYRANKS_H[[#This Row],[BB]]+MYRANKS_H[[#This Row],[HBP]])/(MYRANKS_H[[#This Row],[AB]]+MYRANKS_H[[#This Row],[BB]]+MYRANKS_H[[#This Row],[HBP]]),0)</f>
        <v>0.30456852791878175</v>
      </c>
      <c r="U393" s="54">
        <f>IFERROR((MYRANKS_H[[#This Row],[H]]+MYRANKS_H[[#This Row],[2B]]+2*MYRANKS_H[[#This Row],[3B]]+3*MYRANKS_H[[#This Row],[HR]])/MYRANKS_H[[#This Row],[AB]],0)</f>
        <v>0.3146067415730337</v>
      </c>
      <c r="V3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  <c r="W393" s="69">
        <f>VLOOKUP(MYRANKS_H[[#This Row],[POS]],REPLACEMENT_LEVEL[],2,FALSE)</f>
        <v>496</v>
      </c>
      <c r="X393" s="69">
        <f>MYRANKS_H[[#This Row],[PROJ PTS]]-MYRANKS_H[[#This Row],[REPL LEVEL]]</f>
        <v>-323</v>
      </c>
    </row>
    <row r="394" spans="1:24" x14ac:dyDescent="0.25">
      <c r="A394" s="44" t="s">
        <v>16610</v>
      </c>
      <c r="B394" s="46" t="str">
        <f>VLOOKUP(MYRANKS_H[[#This Row],[PLAYERID]],PLAYERIDMAP[],COLUMN(PLAYERIDMAP[LASTNAME]),FALSE)</f>
        <v>Gonzalez</v>
      </c>
      <c r="C394" s="51" t="str">
        <f>VLOOKUP(MYRANKS_H[[#This Row],[PLAYERID]],PLAYERIDMAP[],COLUMN(PLAYERIDMAP[FIRSTNAME]),FALSE)</f>
        <v>Marwin</v>
      </c>
      <c r="D394" s="51" t="str">
        <f>VLOOKUP(MYRANKS_H[[#This Row],[PLAYERID]],PLAYERIDMAP[],COLUMN(PLAYERIDMAP[TEAM]),FALSE)</f>
        <v>HOU</v>
      </c>
      <c r="E394" s="51" t="str">
        <f>VLOOKUP(MYRANKS_H[[#This Row],[PLAYERID]],PLAYERIDMAP[],COLUMN(PLAYERIDMAP[POS]),FALSE)</f>
        <v>SS</v>
      </c>
      <c r="F394" s="51">
        <f>VLOOKUP(MYRANKS_H[[#This Row],[PLAYERID]],PLAYERIDMAP[],COLUMN(PLAYERIDMAP[IDFANGRAPHS]),FALSE)</f>
        <v>5497</v>
      </c>
      <c r="G394" s="52">
        <f>IFERROR(VLOOKUP(MYRANKS_H[[#This Row],[IDFANGRAPHS]],STEAMER_H[],COLUMN(STEAMER_H[PA]),FALSE),0)</f>
        <v>228</v>
      </c>
      <c r="H394" s="52">
        <f>IFERROR(VLOOKUP(MYRANKS_H[[#This Row],[IDFANGRAPHS]],STEAMER_H[],COLUMN(STEAMER_H[AB]),FALSE),0)</f>
        <v>211</v>
      </c>
      <c r="I394" s="52">
        <f>IFERROR(VLOOKUP(MYRANKS_H[[#This Row],[IDFANGRAPHS]],STEAMER_H[],COLUMN(STEAMER_H[H]),FALSE),0)</f>
        <v>51</v>
      </c>
      <c r="J394" s="52">
        <f>IFERROR(VLOOKUP(MYRANKS_H[[#This Row],[IDFANGRAPHS]],STEAMER_H[],COLUMN(STEAMER_H[2B]),FALSE),0)</f>
        <v>11</v>
      </c>
      <c r="K394" s="52">
        <f>IFERROR(VLOOKUP(MYRANKS_H[[#This Row],[IDFANGRAPHS]],STEAMER_H[],COLUMN(STEAMER_H[3B]),FALSE),0)</f>
        <v>1</v>
      </c>
      <c r="L394" s="52">
        <f>IFERROR(VLOOKUP(MYRANKS_H[[#This Row],[IDFANGRAPHS]],STEAMER_H[],COLUMN(STEAMER_H[HR]),FALSE),0)</f>
        <v>3</v>
      </c>
      <c r="M394" s="52">
        <f>IFERROR(VLOOKUP(MYRANKS_H[[#This Row],[IDFANGRAPHS]],STEAMER_H[],COLUMN(STEAMER_H[R]),FALSE),0)</f>
        <v>22</v>
      </c>
      <c r="N394" s="52">
        <f>IFERROR(VLOOKUP(MYRANKS_H[[#This Row],[IDFANGRAPHS]],STEAMER_H[],COLUMN(STEAMER_H[RBI]),FALSE),0)</f>
        <v>21</v>
      </c>
      <c r="O394" s="52">
        <f>IFERROR(VLOOKUP(MYRANKS_H[[#This Row],[IDFANGRAPHS]],STEAMER_H[],COLUMN(STEAMER_H[BB]),FALSE),0)</f>
        <v>12</v>
      </c>
      <c r="P394" s="52">
        <f>IFERROR(VLOOKUP(MYRANKS_H[[#This Row],[IDFANGRAPHS]],STEAMER_H[],COLUMN(STEAMER_H[HBP]),FALSE),0)</f>
        <v>2</v>
      </c>
      <c r="Q394" s="52">
        <f>IFERROR(VLOOKUP(MYRANKS_H[[#This Row],[IDFANGRAPHS]],STEAMER_H[],COLUMN(STEAMER_H[SO]),FALSE),0)</f>
        <v>38</v>
      </c>
      <c r="R394" s="52">
        <f>IFERROR(VLOOKUP(MYRANKS_H[[#This Row],[IDFANGRAPHS]],STEAMER_H[],COLUMN(STEAMER_H[SB]),FALSE),0)</f>
        <v>4</v>
      </c>
      <c r="S394" s="54">
        <f>IFERROR(MYRANKS_H[[#This Row],[H]]/MYRANKS_H[[#This Row],[AB]],0)</f>
        <v>0.24170616113744076</v>
      </c>
      <c r="T394" s="54">
        <f>IFERROR((MYRANKS_H[[#This Row],[H]]+MYRANKS_H[[#This Row],[BB]]+MYRANKS_H[[#This Row],[HBP]])/(MYRANKS_H[[#This Row],[AB]]+MYRANKS_H[[#This Row],[BB]]+MYRANKS_H[[#This Row],[HBP]]),0)</f>
        <v>0.28888888888888886</v>
      </c>
      <c r="U394" s="54">
        <f>IFERROR((MYRANKS_H[[#This Row],[H]]+MYRANKS_H[[#This Row],[2B]]+2*MYRANKS_H[[#This Row],[3B]]+3*MYRANKS_H[[#This Row],[HR]])/MYRANKS_H[[#This Row],[AB]],0)</f>
        <v>0.34597156398104267</v>
      </c>
      <c r="V3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  <c r="W394" s="69">
        <f>VLOOKUP(MYRANKS_H[[#This Row],[POS]],REPLACEMENT_LEVEL[],2,FALSE)</f>
        <v>480</v>
      </c>
      <c r="X394" s="69">
        <f>MYRANKS_H[[#This Row],[PROJ PTS]]-MYRANKS_H[[#This Row],[REPL LEVEL]]</f>
        <v>-323</v>
      </c>
    </row>
    <row r="395" spans="1:24" ht="15" customHeight="1" x14ac:dyDescent="0.25">
      <c r="A395" s="44" t="s">
        <v>19220</v>
      </c>
      <c r="B395" s="46" t="str">
        <f>VLOOKUP(MYRANKS_H[[#This Row],[PLAYERID]],PLAYERIDMAP[],COLUMN(PLAYERIDMAP[LASTNAME]),FALSE)</f>
        <v>Romine</v>
      </c>
      <c r="C395" s="51" t="str">
        <f>VLOOKUP(MYRANKS_H[[#This Row],[PLAYERID]],PLAYERIDMAP[],COLUMN(PLAYERIDMAP[FIRSTNAME]),FALSE)</f>
        <v>Andrew</v>
      </c>
      <c r="D395" s="51" t="str">
        <f>VLOOKUP(MYRANKS_H[[#This Row],[PLAYERID]],PLAYERIDMAP[],COLUMN(PLAYERIDMAP[TEAM]),FALSE)</f>
        <v>DET</v>
      </c>
      <c r="E395" s="51" t="str">
        <f>VLOOKUP(MYRANKS_H[[#This Row],[PLAYERID]],PLAYERIDMAP[],COLUMN(PLAYERIDMAP[POS]),FALSE)</f>
        <v>SS</v>
      </c>
      <c r="F395" s="51">
        <f>VLOOKUP(MYRANKS_H[[#This Row],[PLAYERID]],PLAYERIDMAP[],COLUMN(PLAYERIDMAP[IDFANGRAPHS]),FALSE)</f>
        <v>1159</v>
      </c>
      <c r="G395" s="52">
        <f>IFERROR(VLOOKUP(MYRANKS_H[[#This Row],[IDFANGRAPHS]],STEAMER_H[],COLUMN(STEAMER_H[PA]),FALSE),0)</f>
        <v>226</v>
      </c>
      <c r="H395" s="52">
        <f>IFERROR(VLOOKUP(MYRANKS_H[[#This Row],[IDFANGRAPHS]],STEAMER_H[],COLUMN(STEAMER_H[AB]),FALSE),0)</f>
        <v>205</v>
      </c>
      <c r="I395" s="52">
        <f>IFERROR(VLOOKUP(MYRANKS_H[[#This Row],[IDFANGRAPHS]],STEAMER_H[],COLUMN(STEAMER_H[H]),FALSE),0)</f>
        <v>50</v>
      </c>
      <c r="J395" s="52">
        <f>IFERROR(VLOOKUP(MYRANKS_H[[#This Row],[IDFANGRAPHS]],STEAMER_H[],COLUMN(STEAMER_H[2B]),FALSE),0)</f>
        <v>7</v>
      </c>
      <c r="K395" s="52">
        <f>IFERROR(VLOOKUP(MYRANKS_H[[#This Row],[IDFANGRAPHS]],STEAMER_H[],COLUMN(STEAMER_H[3B]),FALSE),0)</f>
        <v>1</v>
      </c>
      <c r="L395" s="52">
        <f>IFERROR(VLOOKUP(MYRANKS_H[[#This Row],[IDFANGRAPHS]],STEAMER_H[],COLUMN(STEAMER_H[HR]),FALSE),0)</f>
        <v>2</v>
      </c>
      <c r="M395" s="52">
        <f>IFERROR(VLOOKUP(MYRANKS_H[[#This Row],[IDFANGRAPHS]],STEAMER_H[],COLUMN(STEAMER_H[R]),FALSE),0)</f>
        <v>21</v>
      </c>
      <c r="N395" s="52">
        <f>IFERROR(VLOOKUP(MYRANKS_H[[#This Row],[IDFANGRAPHS]],STEAMER_H[],COLUMN(STEAMER_H[RBI]),FALSE),0)</f>
        <v>18</v>
      </c>
      <c r="O395" s="52">
        <f>IFERROR(VLOOKUP(MYRANKS_H[[#This Row],[IDFANGRAPHS]],STEAMER_H[],COLUMN(STEAMER_H[BB]),FALSE),0)</f>
        <v>15</v>
      </c>
      <c r="P395" s="52">
        <f>IFERROR(VLOOKUP(MYRANKS_H[[#This Row],[IDFANGRAPHS]],STEAMER_H[],COLUMN(STEAMER_H[HBP]),FALSE),0)</f>
        <v>2</v>
      </c>
      <c r="Q395" s="52">
        <f>IFERROR(VLOOKUP(MYRANKS_H[[#This Row],[IDFANGRAPHS]],STEAMER_H[],COLUMN(STEAMER_H[SO]),FALSE),0)</f>
        <v>41</v>
      </c>
      <c r="R395" s="52">
        <f>IFERROR(VLOOKUP(MYRANKS_H[[#This Row],[IDFANGRAPHS]],STEAMER_H[],COLUMN(STEAMER_H[SB]),FALSE),0)</f>
        <v>7</v>
      </c>
      <c r="S395" s="54">
        <f>IFERROR(MYRANKS_H[[#This Row],[H]]/MYRANKS_H[[#This Row],[AB]],0)</f>
        <v>0.24390243902439024</v>
      </c>
      <c r="T395" s="54">
        <f>IFERROR((MYRANKS_H[[#This Row],[H]]+MYRANKS_H[[#This Row],[BB]]+MYRANKS_H[[#This Row],[HBP]])/(MYRANKS_H[[#This Row],[AB]]+MYRANKS_H[[#This Row],[BB]]+MYRANKS_H[[#This Row],[HBP]]),0)</f>
        <v>0.30180180180180183</v>
      </c>
      <c r="U395" s="54">
        <f>IFERROR((MYRANKS_H[[#This Row],[H]]+MYRANKS_H[[#This Row],[2B]]+2*MYRANKS_H[[#This Row],[3B]]+3*MYRANKS_H[[#This Row],[HR]])/MYRANKS_H[[#This Row],[AB]],0)</f>
        <v>0.31707317073170732</v>
      </c>
      <c r="V3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  <c r="W395" s="69">
        <f>VLOOKUP(MYRANKS_H[[#This Row],[POS]],REPLACEMENT_LEVEL[],2,FALSE)</f>
        <v>480</v>
      </c>
      <c r="X395" s="69">
        <f>MYRANKS_H[[#This Row],[PROJ PTS]]-MYRANKS_H[[#This Row],[REPL LEVEL]]</f>
        <v>-325</v>
      </c>
    </row>
    <row r="396" spans="1:24" ht="15" customHeight="1" x14ac:dyDescent="0.25">
      <c r="A396" s="44" t="s">
        <v>16145</v>
      </c>
      <c r="B396" s="46" t="str">
        <f>VLOOKUP(MYRANKS_H[[#This Row],[PLAYERID]],PLAYERIDMAP[],COLUMN(PLAYERIDMAP[LASTNAME]),FALSE)</f>
        <v>Ellis</v>
      </c>
      <c r="C396" s="51" t="str">
        <f>VLOOKUP(MYRANKS_H[[#This Row],[PLAYERID]],PLAYERIDMAP[],COLUMN(PLAYERIDMAP[FIRSTNAME]),FALSE)</f>
        <v>Mark</v>
      </c>
      <c r="D396" s="51" t="str">
        <f>VLOOKUP(MYRANKS_H[[#This Row],[PLAYERID]],PLAYERIDMAP[],COLUMN(PLAYERIDMAP[TEAM]),FALSE)</f>
        <v>STL</v>
      </c>
      <c r="E396" s="51" t="str">
        <f>VLOOKUP(MYRANKS_H[[#This Row],[PLAYERID]],PLAYERIDMAP[],COLUMN(PLAYERIDMAP[POS]),FALSE)</f>
        <v>2B</v>
      </c>
      <c r="F396" s="51">
        <f>VLOOKUP(MYRANKS_H[[#This Row],[PLAYERID]],PLAYERIDMAP[],COLUMN(PLAYERIDMAP[IDFANGRAPHS]),FALSE)</f>
        <v>1443</v>
      </c>
      <c r="G396" s="52">
        <f>IFERROR(VLOOKUP(MYRANKS_H[[#This Row],[IDFANGRAPHS]],STEAMER_H[],COLUMN(STEAMER_H[PA]),FALSE),0)</f>
        <v>239</v>
      </c>
      <c r="H396" s="52">
        <f>IFERROR(VLOOKUP(MYRANKS_H[[#This Row],[IDFANGRAPHS]],STEAMER_H[],COLUMN(STEAMER_H[AB]),FALSE),0)</f>
        <v>217</v>
      </c>
      <c r="I396" s="52">
        <f>IFERROR(VLOOKUP(MYRANKS_H[[#This Row],[IDFANGRAPHS]],STEAMER_H[],COLUMN(STEAMER_H[H]),FALSE),0)</f>
        <v>52</v>
      </c>
      <c r="J396" s="52">
        <f>IFERROR(VLOOKUP(MYRANKS_H[[#This Row],[IDFANGRAPHS]],STEAMER_H[],COLUMN(STEAMER_H[2B]),FALSE),0)</f>
        <v>9</v>
      </c>
      <c r="K396" s="52">
        <f>IFERROR(VLOOKUP(MYRANKS_H[[#This Row],[IDFANGRAPHS]],STEAMER_H[],COLUMN(STEAMER_H[3B]),FALSE),0)</f>
        <v>1</v>
      </c>
      <c r="L396" s="52">
        <f>IFERROR(VLOOKUP(MYRANKS_H[[#This Row],[IDFANGRAPHS]],STEAMER_H[],COLUMN(STEAMER_H[HR]),FALSE),0)</f>
        <v>2</v>
      </c>
      <c r="M396" s="52">
        <f>IFERROR(VLOOKUP(MYRANKS_H[[#This Row],[IDFANGRAPHS]],STEAMER_H[],COLUMN(STEAMER_H[R]),FALSE),0)</f>
        <v>22</v>
      </c>
      <c r="N396" s="52">
        <f>IFERROR(VLOOKUP(MYRANKS_H[[#This Row],[IDFANGRAPHS]],STEAMER_H[],COLUMN(STEAMER_H[RBI]),FALSE),0)</f>
        <v>19</v>
      </c>
      <c r="O396" s="52">
        <f>IFERROR(VLOOKUP(MYRANKS_H[[#This Row],[IDFANGRAPHS]],STEAMER_H[],COLUMN(STEAMER_H[BB]),FALSE),0)</f>
        <v>15</v>
      </c>
      <c r="P396" s="52">
        <f>IFERROR(VLOOKUP(MYRANKS_H[[#This Row],[IDFANGRAPHS]],STEAMER_H[],COLUMN(STEAMER_H[HBP]),FALSE),0)</f>
        <v>4</v>
      </c>
      <c r="Q396" s="52">
        <f>IFERROR(VLOOKUP(MYRANKS_H[[#This Row],[IDFANGRAPHS]],STEAMER_H[],COLUMN(STEAMER_H[SO]),FALSE),0)</f>
        <v>43</v>
      </c>
      <c r="R396" s="52">
        <f>IFERROR(VLOOKUP(MYRANKS_H[[#This Row],[IDFANGRAPHS]],STEAMER_H[],COLUMN(STEAMER_H[SB]),FALSE),0)</f>
        <v>3</v>
      </c>
      <c r="S396" s="54">
        <f>IFERROR(MYRANKS_H[[#This Row],[H]]/MYRANKS_H[[#This Row],[AB]],0)</f>
        <v>0.23963133640552994</v>
      </c>
      <c r="T396" s="54">
        <f>IFERROR((MYRANKS_H[[#This Row],[H]]+MYRANKS_H[[#This Row],[BB]]+MYRANKS_H[[#This Row],[HBP]])/(MYRANKS_H[[#This Row],[AB]]+MYRANKS_H[[#This Row],[BB]]+MYRANKS_H[[#This Row],[HBP]]),0)</f>
        <v>0.30084745762711862</v>
      </c>
      <c r="U396" s="54">
        <f>IFERROR((MYRANKS_H[[#This Row],[H]]+MYRANKS_H[[#This Row],[2B]]+2*MYRANKS_H[[#This Row],[3B]]+3*MYRANKS_H[[#This Row],[HR]])/MYRANKS_H[[#This Row],[AB]],0)</f>
        <v>0.31797235023041476</v>
      </c>
      <c r="V3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396" s="69">
        <f>VLOOKUP(MYRANKS_H[[#This Row],[POS]],REPLACEMENT_LEVEL[],2,FALSE)</f>
        <v>473</v>
      </c>
      <c r="X396" s="69">
        <f>MYRANKS_H[[#This Row],[PROJ PTS]]-MYRANKS_H[[#This Row],[REPL LEVEL]]</f>
        <v>-326</v>
      </c>
    </row>
    <row r="397" spans="1:24" ht="15" customHeight="1" x14ac:dyDescent="0.25">
      <c r="A397" s="44" t="s">
        <v>19069</v>
      </c>
      <c r="B397" s="46" t="str">
        <f>VLOOKUP(MYRANKS_H[[#This Row],[PLAYERID]],PLAYERIDMAP[],COLUMN(PLAYERIDMAP[LASTNAME]),FALSE)</f>
        <v>Reynolds</v>
      </c>
      <c r="C397" s="51" t="str">
        <f>VLOOKUP(MYRANKS_H[[#This Row],[PLAYERID]],PLAYERIDMAP[],COLUMN(PLAYERIDMAP[FIRSTNAME]),FALSE)</f>
        <v>Mark</v>
      </c>
      <c r="D397" s="51" t="str">
        <f>VLOOKUP(MYRANKS_H[[#This Row],[PLAYERID]],PLAYERIDMAP[],COLUMN(PLAYERIDMAP[TEAM]),FALSE)</f>
        <v>STL</v>
      </c>
      <c r="E397" s="51" t="str">
        <f>VLOOKUP(MYRANKS_H[[#This Row],[PLAYERID]],PLAYERIDMAP[],COLUMN(PLAYERIDMAP[POS]),FALSE)</f>
        <v>3B</v>
      </c>
      <c r="F397" s="51">
        <f>VLOOKUP(MYRANKS_H[[#This Row],[PLAYERID]],PLAYERIDMAP[],COLUMN(PLAYERIDMAP[IDFANGRAPHS]),FALSE)</f>
        <v>7619</v>
      </c>
      <c r="G397" s="52">
        <f>IFERROR(VLOOKUP(MYRANKS_H[[#This Row],[IDFANGRAPHS]],STEAMER_H[],COLUMN(STEAMER_H[PA]),FALSE),0)</f>
        <v>188</v>
      </c>
      <c r="H397" s="52">
        <f>IFERROR(VLOOKUP(MYRANKS_H[[#This Row],[IDFANGRAPHS]],STEAMER_H[],COLUMN(STEAMER_H[AB]),FALSE),0)</f>
        <v>163</v>
      </c>
      <c r="I397" s="52">
        <f>IFERROR(VLOOKUP(MYRANKS_H[[#This Row],[IDFANGRAPHS]],STEAMER_H[],COLUMN(STEAMER_H[H]),FALSE),0)</f>
        <v>35</v>
      </c>
      <c r="J397" s="52">
        <f>IFERROR(VLOOKUP(MYRANKS_H[[#This Row],[IDFANGRAPHS]],STEAMER_H[],COLUMN(STEAMER_H[2B]),FALSE),0)</f>
        <v>7</v>
      </c>
      <c r="K397" s="52">
        <f>IFERROR(VLOOKUP(MYRANKS_H[[#This Row],[IDFANGRAPHS]],STEAMER_H[],COLUMN(STEAMER_H[3B]),FALSE),0)</f>
        <v>0</v>
      </c>
      <c r="L397" s="52">
        <f>IFERROR(VLOOKUP(MYRANKS_H[[#This Row],[IDFANGRAPHS]],STEAMER_H[],COLUMN(STEAMER_H[HR]),FALSE),0)</f>
        <v>8</v>
      </c>
      <c r="M397" s="52">
        <f>IFERROR(VLOOKUP(MYRANKS_H[[#This Row],[IDFANGRAPHS]],STEAMER_H[],COLUMN(STEAMER_H[R]),FALSE),0)</f>
        <v>20</v>
      </c>
      <c r="N397" s="52">
        <f>IFERROR(VLOOKUP(MYRANKS_H[[#This Row],[IDFANGRAPHS]],STEAMER_H[],COLUMN(STEAMER_H[RBI]),FALSE),0)</f>
        <v>22</v>
      </c>
      <c r="O397" s="52">
        <f>IFERROR(VLOOKUP(MYRANKS_H[[#This Row],[IDFANGRAPHS]],STEAMER_H[],COLUMN(STEAMER_H[BB]),FALSE),0)</f>
        <v>21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53</v>
      </c>
      <c r="R397" s="52">
        <f>IFERROR(VLOOKUP(MYRANKS_H[[#This Row],[IDFANGRAPHS]],STEAMER_H[],COLUMN(STEAMER_H[SB]),FALSE),0)</f>
        <v>2</v>
      </c>
      <c r="S397" s="54">
        <f>IFERROR(MYRANKS_H[[#This Row],[H]]/MYRANKS_H[[#This Row],[AB]],0)</f>
        <v>0.21472392638036811</v>
      </c>
      <c r="T397" s="54">
        <f>IFERROR((MYRANKS_H[[#This Row],[H]]+MYRANKS_H[[#This Row],[BB]]+MYRANKS_H[[#This Row],[HBP]])/(MYRANKS_H[[#This Row],[AB]]+MYRANKS_H[[#This Row],[BB]]+MYRANKS_H[[#This Row],[HBP]]),0)</f>
        <v>0.31182795698924731</v>
      </c>
      <c r="U397" s="54">
        <f>IFERROR((MYRANKS_H[[#This Row],[H]]+MYRANKS_H[[#This Row],[2B]]+2*MYRANKS_H[[#This Row],[3B]]+3*MYRANKS_H[[#This Row],[HR]])/MYRANKS_H[[#This Row],[AB]],0)</f>
        <v>0.40490797546012269</v>
      </c>
      <c r="V3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  <c r="W397" s="69">
        <f>VLOOKUP(MYRANKS_H[[#This Row],[POS]],REPLACEMENT_LEVEL[],2,FALSE)</f>
        <v>501</v>
      </c>
      <c r="X397" s="69">
        <f>MYRANKS_H[[#This Row],[PROJ PTS]]-MYRANKS_H[[#This Row],[REPL LEVEL]]</f>
        <v>-327</v>
      </c>
    </row>
    <row r="398" spans="1:24" ht="15" customHeight="1" x14ac:dyDescent="0.25">
      <c r="A398" s="44" t="s">
        <v>16205</v>
      </c>
      <c r="B398" s="46" t="str">
        <f>VLOOKUP(MYRANKS_H[[#This Row],[PLAYERID]],PLAYERIDMAP[],COLUMN(PLAYERIDMAP[LASTNAME]),FALSE)</f>
        <v>Ethier</v>
      </c>
      <c r="C398" s="51" t="str">
        <f>VLOOKUP(MYRANKS_H[[#This Row],[PLAYERID]],PLAYERIDMAP[],COLUMN(PLAYERIDMAP[FIRSTNAME]),FALSE)</f>
        <v>Andre</v>
      </c>
      <c r="D398" s="51" t="str">
        <f>VLOOKUP(MYRANKS_H[[#This Row],[PLAYERID]],PLAYERIDMAP[],COLUMN(PLAYERIDMAP[TEAM]),FALSE)</f>
        <v>LAD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6265</v>
      </c>
      <c r="G398" s="52">
        <f>IFERROR(VLOOKUP(MYRANKS_H[[#This Row],[IDFANGRAPHS]],STEAMER_H[],COLUMN(STEAMER_H[PA]),FALSE),0)</f>
        <v>180</v>
      </c>
      <c r="H398" s="52">
        <f>IFERROR(VLOOKUP(MYRANKS_H[[#This Row],[IDFANGRAPHS]],STEAMER_H[],COLUMN(STEAMER_H[AB]),FALSE),0)</f>
        <v>159</v>
      </c>
      <c r="I398" s="52">
        <f>IFERROR(VLOOKUP(MYRANKS_H[[#This Row],[IDFANGRAPHS]],STEAMER_H[],COLUMN(STEAMER_H[H]),FALSE),0)</f>
        <v>42</v>
      </c>
      <c r="J398" s="52">
        <f>IFERROR(VLOOKUP(MYRANKS_H[[#This Row],[IDFANGRAPHS]],STEAMER_H[],COLUMN(STEAMER_H[2B]),FALSE),0)</f>
        <v>8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4</v>
      </c>
      <c r="M398" s="52">
        <f>IFERROR(VLOOKUP(MYRANKS_H[[#This Row],[IDFANGRAPHS]],STEAMER_H[],COLUMN(STEAMER_H[R]),FALSE),0)</f>
        <v>19</v>
      </c>
      <c r="N398" s="52">
        <f>IFERROR(VLOOKUP(MYRANKS_H[[#This Row],[IDFANGRAPHS]],STEAMER_H[],COLUMN(STEAMER_H[RBI]),FALSE),0)</f>
        <v>19</v>
      </c>
      <c r="O398" s="52">
        <f>IFERROR(VLOOKUP(MYRANKS_H[[#This Row],[IDFANGRAPHS]],STEAMER_H[],COLUMN(STEAMER_H[BB]),FALSE),0)</f>
        <v>16</v>
      </c>
      <c r="P398" s="52">
        <f>IFERROR(VLOOKUP(MYRANKS_H[[#This Row],[IDFANGRAPHS]],STEAMER_H[],COLUMN(STEAMER_H[HBP]),FALSE),0)</f>
        <v>2</v>
      </c>
      <c r="Q398" s="52">
        <f>IFERROR(VLOOKUP(MYRANKS_H[[#This Row],[IDFANGRAPHS]],STEAMER_H[],COLUMN(STEAMER_H[SO]),FALSE),0)</f>
        <v>35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0.26415094339622641</v>
      </c>
      <c r="T398" s="54">
        <f>IFERROR((MYRANKS_H[[#This Row],[H]]+MYRANKS_H[[#This Row],[BB]]+MYRANKS_H[[#This Row],[HBP]])/(MYRANKS_H[[#This Row],[AB]]+MYRANKS_H[[#This Row],[BB]]+MYRANKS_H[[#This Row],[HBP]]),0)</f>
        <v>0.33898305084745761</v>
      </c>
      <c r="U398" s="54">
        <f>IFERROR((MYRANKS_H[[#This Row],[H]]+MYRANKS_H[[#This Row],[2B]]+2*MYRANKS_H[[#This Row],[3B]]+3*MYRANKS_H[[#This Row],[HR]])/MYRANKS_H[[#This Row],[AB]],0)</f>
        <v>0.40251572327044027</v>
      </c>
      <c r="V3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  <c r="W398" s="69">
        <f>VLOOKUP(MYRANKS_H[[#This Row],[POS]],REPLACEMENT_LEVEL[],2,FALSE)</f>
        <v>496</v>
      </c>
      <c r="X398" s="69">
        <f>MYRANKS_H[[#This Row],[PROJ PTS]]-MYRANKS_H[[#This Row],[REPL LEVEL]]</f>
        <v>-329</v>
      </c>
    </row>
    <row r="399" spans="1:24" ht="15" customHeight="1" x14ac:dyDescent="0.25">
      <c r="A399" s="44" t="s">
        <v>19403</v>
      </c>
      <c r="B399" s="46" t="str">
        <f>VLOOKUP(MYRANKS_H[[#This Row],[PLAYERID]],PLAYERIDMAP[],COLUMN(PLAYERIDMAP[LASTNAME]),FALSE)</f>
        <v>Sano</v>
      </c>
      <c r="C399" s="51" t="str">
        <f>VLOOKUP(MYRANKS_H[[#This Row],[PLAYERID]],PLAYERIDMAP[],COLUMN(PLAYERIDMAP[FIRSTNAME]),FALSE)</f>
        <v>Miguel</v>
      </c>
      <c r="D399" s="51" t="str">
        <f>VLOOKUP(MYRANKS_H[[#This Row],[PLAYERID]],PLAYERIDMAP[],COLUMN(PLAYERIDMAP[TEAM]),FALSE)</f>
        <v>MIN</v>
      </c>
      <c r="E399" s="51" t="str">
        <f>VLOOKUP(MYRANKS_H[[#This Row],[PLAYERID]],PLAYERIDMAP[],COLUMN(PLAYERIDMAP[POS]),FALSE)</f>
        <v>3B</v>
      </c>
      <c r="F399" s="51" t="str">
        <f>VLOOKUP(MYRANKS_H[[#This Row],[PLAYERID]],PLAYERIDMAP[],COLUMN(PLAYERIDMAP[IDFANGRAPHS]),FALSE)</f>
        <v>sa548088</v>
      </c>
      <c r="G399" s="52">
        <f>IFERROR(VLOOKUP(MYRANKS_H[[#This Row],[IDFANGRAPHS]],STEAMER_H[],COLUMN(STEAMER_H[PA]),FALSE),0)</f>
        <v>164</v>
      </c>
      <c r="H399" s="52">
        <f>IFERROR(VLOOKUP(MYRANKS_H[[#This Row],[IDFANGRAPHS]],STEAMER_H[],COLUMN(STEAMER_H[AB]),FALSE),0)</f>
        <v>146</v>
      </c>
      <c r="I399" s="52">
        <f>IFERROR(VLOOKUP(MYRANKS_H[[#This Row],[IDFANGRAPHS]],STEAMER_H[],COLUMN(STEAMER_H[H]),FALSE),0)</f>
        <v>35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1</v>
      </c>
      <c r="L399" s="52">
        <f>IFERROR(VLOOKUP(MYRANKS_H[[#This Row],[IDFANGRAPHS]],STEAMER_H[],COLUMN(STEAMER_H[HR]),FALSE),0)</f>
        <v>7</v>
      </c>
      <c r="M399" s="52">
        <f>IFERROR(VLOOKUP(MYRANKS_H[[#This Row],[IDFANGRAPHS]],STEAMER_H[],COLUMN(STEAMER_H[R]),FALSE),0)</f>
        <v>21</v>
      </c>
      <c r="N399" s="52">
        <f>IFERROR(VLOOKUP(MYRANKS_H[[#This Row],[IDFANGRAPHS]],STEAMER_H[],COLUMN(STEAMER_H[RBI]),FALSE),0)</f>
        <v>22</v>
      </c>
      <c r="O399" s="52">
        <f>IFERROR(VLOOKUP(MYRANKS_H[[#This Row],[IDFANGRAPHS]],STEAMER_H[],COLUMN(STEAMER_H[BB]),FALSE),0)</f>
        <v>14</v>
      </c>
      <c r="P399" s="52">
        <f>IFERROR(VLOOKUP(MYRANKS_H[[#This Row],[IDFANGRAPHS]],STEAMER_H[],COLUMN(STEAMER_H[HBP]),FALSE),0)</f>
        <v>2</v>
      </c>
      <c r="Q399" s="52">
        <f>IFERROR(VLOOKUP(MYRANKS_H[[#This Row],[IDFANGRAPHS]],STEAMER_H[],COLUMN(STEAMER_H[SO]),FALSE),0)</f>
        <v>42</v>
      </c>
      <c r="R399" s="52">
        <f>IFERROR(VLOOKUP(MYRANKS_H[[#This Row],[IDFANGRAPHS]],STEAMER_H[],COLUMN(STEAMER_H[SB]),FALSE),0)</f>
        <v>3</v>
      </c>
      <c r="S399" s="54">
        <f>IFERROR(MYRANKS_H[[#This Row],[H]]/MYRANKS_H[[#This Row],[AB]],0)</f>
        <v>0.23972602739726026</v>
      </c>
      <c r="T399" s="54">
        <f>IFERROR((MYRANKS_H[[#This Row],[H]]+MYRANKS_H[[#This Row],[BB]]+MYRANKS_H[[#This Row],[HBP]])/(MYRANKS_H[[#This Row],[AB]]+MYRANKS_H[[#This Row],[BB]]+MYRANKS_H[[#This Row],[HBP]]),0)</f>
        <v>0.31481481481481483</v>
      </c>
      <c r="U399" s="54">
        <f>IFERROR((MYRANKS_H[[#This Row],[H]]+MYRANKS_H[[#This Row],[2B]]+2*MYRANKS_H[[#This Row],[3B]]+3*MYRANKS_H[[#This Row],[HR]])/MYRANKS_H[[#This Row],[AB]],0)</f>
        <v>0.4452054794520548</v>
      </c>
      <c r="V3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  <c r="W399" s="69">
        <f>VLOOKUP(MYRANKS_H[[#This Row],[POS]],REPLACEMENT_LEVEL[],2,FALSE)</f>
        <v>501</v>
      </c>
      <c r="X399" s="69">
        <f>MYRANKS_H[[#This Row],[PROJ PTS]]-MYRANKS_H[[#This Row],[REPL LEVEL]]</f>
        <v>-332</v>
      </c>
    </row>
    <row r="400" spans="1:24" ht="15" customHeight="1" x14ac:dyDescent="0.25">
      <c r="A400" s="44" t="s">
        <v>17989</v>
      </c>
      <c r="B400" s="46" t="str">
        <f>VLOOKUP(MYRANKS_H[[#This Row],[PLAYERID]],PLAYERIDMAP[],COLUMN(PLAYERIDMAP[LASTNAME]),FALSE)</f>
        <v>Mayberry</v>
      </c>
      <c r="C400" s="51" t="str">
        <f>VLOOKUP(MYRANKS_H[[#This Row],[PLAYERID]],PLAYERIDMAP[],COLUMN(PLAYERIDMAP[FIRSTNAME]),FALSE)</f>
        <v>John</v>
      </c>
      <c r="D400" s="51" t="str">
        <f>VLOOKUP(MYRANKS_H[[#This Row],[PLAYERID]],PLAYERIDMAP[],COLUMN(PLAYERIDMAP[TEAM]),FALSE)</f>
        <v>NYM</v>
      </c>
      <c r="E400" s="51" t="str">
        <f>VLOOKUP(MYRANKS_H[[#This Row],[PLAYERID]],PLAYERIDMAP[],COLUMN(PLAYERIDMAP[POS]),FALSE)</f>
        <v>OF</v>
      </c>
      <c r="F400" s="51">
        <f>VLOOKUP(MYRANKS_H[[#This Row],[PLAYERID]],PLAYERIDMAP[],COLUMN(PLAYERIDMAP[IDFANGRAPHS]),FALSE)</f>
        <v>3390</v>
      </c>
      <c r="G400" s="52">
        <f>IFERROR(VLOOKUP(MYRANKS_H[[#This Row],[IDFANGRAPHS]],STEAMER_H[],COLUMN(STEAMER_H[PA]),FALSE),0)</f>
        <v>216</v>
      </c>
      <c r="H400" s="52">
        <f>IFERROR(VLOOKUP(MYRANKS_H[[#This Row],[IDFANGRAPHS]],STEAMER_H[],COLUMN(STEAMER_H[AB]),FALSE),0)</f>
        <v>195</v>
      </c>
      <c r="I400" s="52">
        <f>IFERROR(VLOOKUP(MYRANKS_H[[#This Row],[IDFANGRAPHS]],STEAMER_H[],COLUMN(STEAMER_H[H]),FALSE),0)</f>
        <v>44</v>
      </c>
      <c r="J400" s="52">
        <f>IFERROR(VLOOKUP(MYRANKS_H[[#This Row],[IDFANGRAPHS]],STEAMER_H[],COLUMN(STEAMER_H[2B]),FALSE),0)</f>
        <v>9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6</v>
      </c>
      <c r="M400" s="52">
        <f>IFERROR(VLOOKUP(MYRANKS_H[[#This Row],[IDFANGRAPHS]],STEAMER_H[],COLUMN(STEAMER_H[R]),FALSE),0)</f>
        <v>21</v>
      </c>
      <c r="N400" s="52">
        <f>IFERROR(VLOOKUP(MYRANKS_H[[#This Row],[IDFANGRAPHS]],STEAMER_H[],COLUMN(STEAMER_H[RBI]),FALSE),0)</f>
        <v>23</v>
      </c>
      <c r="O400" s="52">
        <f>IFERROR(VLOOKUP(MYRANKS_H[[#This Row],[IDFANGRAPHS]],STEAMER_H[],COLUMN(STEAMER_H[BB]),FALSE),0)</f>
        <v>17</v>
      </c>
      <c r="P400" s="52">
        <f>IFERROR(VLOOKUP(MYRANKS_H[[#This Row],[IDFANGRAPHS]],STEAMER_H[],COLUMN(STEAMER_H[HBP]),FALSE),0)</f>
        <v>2</v>
      </c>
      <c r="Q400" s="52">
        <f>IFERROR(VLOOKUP(MYRANKS_H[[#This Row],[IDFANGRAPHS]],STEAMER_H[],COLUMN(STEAMER_H[SO]),FALSE),0)</f>
        <v>49</v>
      </c>
      <c r="R400" s="52">
        <f>IFERROR(VLOOKUP(MYRANKS_H[[#This Row],[IDFANGRAPHS]],STEAMER_H[],COLUMN(STEAMER_H[SB]),FALSE),0)</f>
        <v>2</v>
      </c>
      <c r="S400" s="54">
        <f>IFERROR(MYRANKS_H[[#This Row],[H]]/MYRANKS_H[[#This Row],[AB]],0)</f>
        <v>0.22564102564102564</v>
      </c>
      <c r="T400" s="54">
        <f>IFERROR((MYRANKS_H[[#This Row],[H]]+MYRANKS_H[[#This Row],[BB]]+MYRANKS_H[[#This Row],[HBP]])/(MYRANKS_H[[#This Row],[AB]]+MYRANKS_H[[#This Row],[BB]]+MYRANKS_H[[#This Row],[HBP]]),0)</f>
        <v>0.29439252336448596</v>
      </c>
      <c r="U400" s="54">
        <f>IFERROR((MYRANKS_H[[#This Row],[H]]+MYRANKS_H[[#This Row],[2B]]+2*MYRANKS_H[[#This Row],[3B]]+3*MYRANKS_H[[#This Row],[HR]])/MYRANKS_H[[#This Row],[AB]],0)</f>
        <v>0.36410256410256409</v>
      </c>
      <c r="V4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  <c r="W400" s="69">
        <f>VLOOKUP(MYRANKS_H[[#This Row],[POS]],REPLACEMENT_LEVEL[],2,FALSE)</f>
        <v>496</v>
      </c>
      <c r="X400" s="69">
        <f>MYRANKS_H[[#This Row],[PROJ PTS]]-MYRANKS_H[[#This Row],[REPL LEVEL]]</f>
        <v>-333</v>
      </c>
    </row>
    <row r="401" spans="1:24" ht="15" customHeight="1" x14ac:dyDescent="0.25">
      <c r="A401" s="44" t="s">
        <v>16371</v>
      </c>
      <c r="B401" s="46" t="str">
        <f>VLOOKUP(MYRANKS_H[[#This Row],[PLAYERID]],PLAYERIDMAP[],COLUMN(PLAYERIDMAP[LASTNAME]),FALSE)</f>
        <v>Frandsen</v>
      </c>
      <c r="C401" s="51" t="str">
        <f>VLOOKUP(MYRANKS_H[[#This Row],[PLAYERID]],PLAYERIDMAP[],COLUMN(PLAYERIDMAP[FIRSTNAME]),FALSE)</f>
        <v>Kevin</v>
      </c>
      <c r="D401" s="51" t="str">
        <f>VLOOKUP(MYRANKS_H[[#This Row],[PLAYERID]],PLAYERIDMAP[],COLUMN(PLAYERIDMAP[TEAM]),FALSE)</f>
        <v>WAS</v>
      </c>
      <c r="E401" s="51" t="str">
        <f>VLOOKUP(MYRANKS_H[[#This Row],[PLAYERID]],PLAYERIDMAP[],COLUMN(PLAYERIDMAP[POS]),FALSE)</f>
        <v>OF</v>
      </c>
      <c r="F401" s="51">
        <f>VLOOKUP(MYRANKS_H[[#This Row],[PLAYERID]],PLAYERIDMAP[],COLUMN(PLAYERIDMAP[IDFANGRAPHS]),FALSE)</f>
        <v>7528</v>
      </c>
      <c r="G401" s="52">
        <f>IFERROR(VLOOKUP(MYRANKS_H[[#This Row],[IDFANGRAPHS]],STEAMER_H[],COLUMN(STEAMER_H[PA]),FALSE),0)</f>
        <v>219</v>
      </c>
      <c r="H401" s="52">
        <f>IFERROR(VLOOKUP(MYRANKS_H[[#This Row],[IDFANGRAPHS]],STEAMER_H[],COLUMN(STEAMER_H[AB]),FALSE),0)</f>
        <v>204</v>
      </c>
      <c r="I401" s="52">
        <f>IFERROR(VLOOKUP(MYRANKS_H[[#This Row],[IDFANGRAPHS]],STEAMER_H[],COLUMN(STEAMER_H[H]),FALSE),0)</f>
        <v>56</v>
      </c>
      <c r="J401" s="52">
        <f>IFERROR(VLOOKUP(MYRANKS_H[[#This Row],[IDFANGRAPHS]],STEAMER_H[],COLUMN(STEAMER_H[2B]),FALSE),0)</f>
        <v>11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2</v>
      </c>
      <c r="M401" s="52">
        <f>IFERROR(VLOOKUP(MYRANKS_H[[#This Row],[IDFANGRAPHS]],STEAMER_H[],COLUMN(STEAMER_H[R]),FALSE),0)</f>
        <v>21</v>
      </c>
      <c r="N401" s="52">
        <f>IFERROR(VLOOKUP(MYRANKS_H[[#This Row],[IDFANGRAPHS]],STEAMER_H[],COLUMN(STEAMER_H[RBI]),FALSE),0)</f>
        <v>20</v>
      </c>
      <c r="O401" s="52">
        <f>IFERROR(VLOOKUP(MYRANKS_H[[#This Row],[IDFANGRAPHS]],STEAMER_H[],COLUMN(STEAMER_H[BB]),FALSE),0)</f>
        <v>8</v>
      </c>
      <c r="P401" s="52">
        <f>IFERROR(VLOOKUP(MYRANKS_H[[#This Row],[IDFANGRAPHS]],STEAMER_H[],COLUMN(STEAMER_H[HBP]),FALSE),0)</f>
        <v>4</v>
      </c>
      <c r="Q401" s="52">
        <f>IFERROR(VLOOKUP(MYRANKS_H[[#This Row],[IDFANGRAPHS]],STEAMER_H[],COLUMN(STEAMER_H[SO]),FALSE),0)</f>
        <v>24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0.27450980392156865</v>
      </c>
      <c r="T401" s="54">
        <f>IFERROR((MYRANKS_H[[#This Row],[H]]+MYRANKS_H[[#This Row],[BB]]+MYRANKS_H[[#This Row],[HBP]])/(MYRANKS_H[[#This Row],[AB]]+MYRANKS_H[[#This Row],[BB]]+MYRANKS_H[[#This Row],[HBP]]),0)</f>
        <v>0.31481481481481483</v>
      </c>
      <c r="U401" s="54">
        <f>IFERROR((MYRANKS_H[[#This Row],[H]]+MYRANKS_H[[#This Row],[2B]]+2*MYRANKS_H[[#This Row],[3B]]+3*MYRANKS_H[[#This Row],[HR]])/MYRANKS_H[[#This Row],[AB]],0)</f>
        <v>0.36764705882352944</v>
      </c>
      <c r="V4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401" s="69">
        <f>VLOOKUP(MYRANKS_H[[#This Row],[POS]],REPLACEMENT_LEVEL[],2,FALSE)</f>
        <v>496</v>
      </c>
      <c r="X401" s="69">
        <f>MYRANKS_H[[#This Row],[PROJ PTS]]-MYRANKS_H[[#This Row],[REPL LEVEL]]</f>
        <v>-334</v>
      </c>
    </row>
    <row r="402" spans="1:24" ht="15" customHeight="1" x14ac:dyDescent="0.25">
      <c r="A402" s="44" t="s">
        <v>16534</v>
      </c>
      <c r="B402" s="46" t="str">
        <f>VLOOKUP(MYRANKS_H[[#This Row],[PLAYERID]],PLAYERIDMAP[],COLUMN(PLAYERIDMAP[LASTNAME]),FALSE)</f>
        <v>Giavotella</v>
      </c>
      <c r="C402" s="51" t="str">
        <f>VLOOKUP(MYRANKS_H[[#This Row],[PLAYERID]],PLAYERIDMAP[],COLUMN(PLAYERIDMAP[FIRSTNAME]),FALSE)</f>
        <v>Johnny</v>
      </c>
      <c r="D402" s="51" t="str">
        <f>VLOOKUP(MYRANKS_H[[#This Row],[PLAYERID]],PLAYERIDMAP[],COLUMN(PLAYERIDMAP[TEAM]),FALSE)</f>
        <v>KC</v>
      </c>
      <c r="E402" s="51" t="str">
        <f>VLOOKUP(MYRANKS_H[[#This Row],[PLAYERID]],PLAYERIDMAP[],COLUMN(PLAYERIDMAP[POS]),FALSE)</f>
        <v>2B</v>
      </c>
      <c r="F402" s="51">
        <f>VLOOKUP(MYRANKS_H[[#This Row],[PLAYERID]],PLAYERIDMAP[],COLUMN(PLAYERIDMAP[IDFANGRAPHS]),FALSE)</f>
        <v>6740</v>
      </c>
      <c r="G402" s="52">
        <f>IFERROR(VLOOKUP(MYRANKS_H[[#This Row],[IDFANGRAPHS]],STEAMER_H[],COLUMN(STEAMER_H[PA]),FALSE),0)</f>
        <v>165</v>
      </c>
      <c r="H402" s="52">
        <f>IFERROR(VLOOKUP(MYRANKS_H[[#This Row],[IDFANGRAPHS]],STEAMER_H[],COLUMN(STEAMER_H[AB]),FALSE),0)</f>
        <v>150</v>
      </c>
      <c r="I402" s="52">
        <f>IFERROR(VLOOKUP(MYRANKS_H[[#This Row],[IDFANGRAPHS]],STEAMER_H[],COLUMN(STEAMER_H[H]),FALSE),0)</f>
        <v>40</v>
      </c>
      <c r="J402" s="52">
        <f>IFERROR(VLOOKUP(MYRANKS_H[[#This Row],[IDFANGRAPHS]],STEAMER_H[],COLUMN(STEAMER_H[2B]),FALSE),0)</f>
        <v>8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2</v>
      </c>
      <c r="M402" s="52">
        <f>IFERROR(VLOOKUP(MYRANKS_H[[#This Row],[IDFANGRAPHS]],STEAMER_H[],COLUMN(STEAMER_H[R]),FALSE),0)</f>
        <v>17</v>
      </c>
      <c r="N402" s="52">
        <f>IFERROR(VLOOKUP(MYRANKS_H[[#This Row],[IDFANGRAPHS]],STEAMER_H[],COLUMN(STEAMER_H[RBI]),FALSE),0)</f>
        <v>16</v>
      </c>
      <c r="O402" s="52">
        <f>IFERROR(VLOOKUP(MYRANKS_H[[#This Row],[IDFANGRAPHS]],STEAMER_H[],COLUMN(STEAMER_H[BB]),FALSE),0)</f>
        <v>12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18</v>
      </c>
      <c r="R402" s="52">
        <f>IFERROR(VLOOKUP(MYRANKS_H[[#This Row],[IDFANGRAPHS]],STEAMER_H[],COLUMN(STEAMER_H[SB]),FALSE),0)</f>
        <v>3</v>
      </c>
      <c r="S402" s="54">
        <f>IFERROR(MYRANKS_H[[#This Row],[H]]/MYRANKS_H[[#This Row],[AB]],0)</f>
        <v>0.26666666666666666</v>
      </c>
      <c r="T402" s="54">
        <f>IFERROR((MYRANKS_H[[#This Row],[H]]+MYRANKS_H[[#This Row],[BB]]+MYRANKS_H[[#This Row],[HBP]])/(MYRANKS_H[[#This Row],[AB]]+MYRANKS_H[[#This Row],[BB]]+MYRANKS_H[[#This Row],[HBP]]),0)</f>
        <v>0.32515337423312884</v>
      </c>
      <c r="U402" s="54">
        <f>IFERROR((MYRANKS_H[[#This Row],[H]]+MYRANKS_H[[#This Row],[2B]]+2*MYRANKS_H[[#This Row],[3B]]+3*MYRANKS_H[[#This Row],[HR]])/MYRANKS_H[[#This Row],[AB]],0)</f>
        <v>0.36</v>
      </c>
      <c r="V4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  <c r="W402" s="69">
        <f>VLOOKUP(MYRANKS_H[[#This Row],[POS]],REPLACEMENT_LEVEL[],2,FALSE)</f>
        <v>473</v>
      </c>
      <c r="X402" s="69">
        <f>MYRANKS_H[[#This Row],[PROJ PTS]]-MYRANKS_H[[#This Row],[REPL LEVEL]]</f>
        <v>-336</v>
      </c>
    </row>
    <row r="403" spans="1:24" x14ac:dyDescent="0.25">
      <c r="A403" s="44" t="s">
        <v>15994</v>
      </c>
      <c r="B403" s="46" t="str">
        <f>VLOOKUP(MYRANKS_H[[#This Row],[PLAYERID]],PLAYERIDMAP[],COLUMN(PLAYERIDMAP[LASTNAME]),FALSE)</f>
        <v>Dietrich</v>
      </c>
      <c r="C403" s="51" t="str">
        <f>VLOOKUP(MYRANKS_H[[#This Row],[PLAYERID]],PLAYERIDMAP[],COLUMN(PLAYERIDMAP[FIRSTNAME]),FALSE)</f>
        <v>Derek</v>
      </c>
      <c r="D403" s="51" t="str">
        <f>VLOOKUP(MYRANKS_H[[#This Row],[PLAYERID]],PLAYERIDMAP[],COLUMN(PLAYERIDMAP[TEAM]),FALSE)</f>
        <v>MIA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10542</v>
      </c>
      <c r="G403" s="52">
        <f>IFERROR(VLOOKUP(MYRANKS_H[[#This Row],[IDFANGRAPHS]],STEAMER_H[],COLUMN(STEAMER_H[PA]),FALSE),0)</f>
        <v>168</v>
      </c>
      <c r="H403" s="52">
        <f>IFERROR(VLOOKUP(MYRANKS_H[[#This Row],[IDFANGRAPHS]],STEAMER_H[],COLUMN(STEAMER_H[AB]),FALSE),0)</f>
        <v>153</v>
      </c>
      <c r="I403" s="52">
        <f>IFERROR(VLOOKUP(MYRANKS_H[[#This Row],[IDFANGRAPHS]],STEAMER_H[],COLUMN(STEAMER_H[H]),FALSE),0)</f>
        <v>37</v>
      </c>
      <c r="J403" s="52">
        <f>IFERROR(VLOOKUP(MYRANKS_H[[#This Row],[IDFANGRAPHS]],STEAMER_H[],COLUMN(STEAMER_H[2B]),FALSE),0)</f>
        <v>7</v>
      </c>
      <c r="K403" s="52">
        <f>IFERROR(VLOOKUP(MYRANKS_H[[#This Row],[IDFANGRAPHS]],STEAMER_H[],COLUMN(STEAMER_H[3B]),FALSE),0)</f>
        <v>1</v>
      </c>
      <c r="L403" s="52">
        <f>IFERROR(VLOOKUP(MYRANKS_H[[#This Row],[IDFANGRAPHS]],STEAMER_H[],COLUMN(STEAMER_H[HR]),FALSE),0)</f>
        <v>5</v>
      </c>
      <c r="M403" s="52">
        <f>IFERROR(VLOOKUP(MYRANKS_H[[#This Row],[IDFANGRAPHS]],STEAMER_H[],COLUMN(STEAMER_H[R]),FALSE),0)</f>
        <v>18</v>
      </c>
      <c r="N403" s="52">
        <f>IFERROR(VLOOKUP(MYRANKS_H[[#This Row],[IDFANGRAPHS]],STEAMER_H[],COLUMN(STEAMER_H[RBI]),FALSE),0)</f>
        <v>18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4</v>
      </c>
      <c r="Q403" s="52">
        <f>IFERROR(VLOOKUP(MYRANKS_H[[#This Row],[IDFANGRAPHS]],STEAMER_H[],COLUMN(STEAMER_H[SO]),FALSE),0)</f>
        <v>35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0.24183006535947713</v>
      </c>
      <c r="T403" s="54">
        <f>IFERROR((MYRANKS_H[[#This Row],[H]]+MYRANKS_H[[#This Row],[BB]]+MYRANKS_H[[#This Row],[HBP]])/(MYRANKS_H[[#This Row],[AB]]+MYRANKS_H[[#This Row],[BB]]+MYRANKS_H[[#This Row],[HBP]]),0)</f>
        <v>0.30538922155688625</v>
      </c>
      <c r="U403" s="54">
        <f>IFERROR((MYRANKS_H[[#This Row],[H]]+MYRANKS_H[[#This Row],[2B]]+2*MYRANKS_H[[#This Row],[3B]]+3*MYRANKS_H[[#This Row],[HR]])/MYRANKS_H[[#This Row],[AB]],0)</f>
        <v>0.39869281045751637</v>
      </c>
      <c r="V4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  <c r="W403" s="69">
        <f>VLOOKUP(MYRANKS_H[[#This Row],[POS]],REPLACEMENT_LEVEL[],2,FALSE)</f>
        <v>473</v>
      </c>
      <c r="X403" s="69">
        <f>MYRANKS_H[[#This Row],[PROJ PTS]]-MYRANKS_H[[#This Row],[REPL LEVEL]]</f>
        <v>-337</v>
      </c>
    </row>
    <row r="404" spans="1:24" ht="15" customHeight="1" x14ac:dyDescent="0.25">
      <c r="A404" s="44" t="s">
        <v>16302</v>
      </c>
      <c r="B404" s="46" t="str">
        <f>VLOOKUP(MYRANKS_H[[#This Row],[PLAYERID]],PLAYERIDMAP[],COLUMN(PLAYERIDMAP[LASTNAME]),FALSE)</f>
        <v>Flaherty</v>
      </c>
      <c r="C404" s="51" t="str">
        <f>VLOOKUP(MYRANKS_H[[#This Row],[PLAYERID]],PLAYERIDMAP[],COLUMN(PLAYERIDMAP[FIRSTNAME]),FALSE)</f>
        <v>Ryan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SS</v>
      </c>
      <c r="F404" s="51">
        <f>VLOOKUP(MYRANKS_H[[#This Row],[PLAYERID]],PLAYERIDMAP[],COLUMN(PLAYERIDMAP[IDFANGRAPHS]),FALSE)</f>
        <v>7888</v>
      </c>
      <c r="G404" s="52">
        <f>IFERROR(VLOOKUP(MYRANKS_H[[#This Row],[IDFANGRAPHS]],STEAMER_H[],COLUMN(STEAMER_H[PA]),FALSE),0)</f>
        <v>194</v>
      </c>
      <c r="H404" s="52">
        <f>IFERROR(VLOOKUP(MYRANKS_H[[#This Row],[IDFANGRAPHS]],STEAMER_H[],COLUMN(STEAMER_H[AB]),FALSE),0)</f>
        <v>176</v>
      </c>
      <c r="I404" s="52">
        <f>IFERROR(VLOOKUP(MYRANKS_H[[#This Row],[IDFANGRAPHS]],STEAMER_H[],COLUMN(STEAMER_H[H]),FALSE),0)</f>
        <v>40</v>
      </c>
      <c r="J404" s="52">
        <f>IFERROR(VLOOKUP(MYRANKS_H[[#This Row],[IDFANGRAPHS]],STEAMER_H[],COLUMN(STEAMER_H[2B]),FALSE),0)</f>
        <v>8</v>
      </c>
      <c r="K404" s="52">
        <f>IFERROR(VLOOKUP(MYRANKS_H[[#This Row],[IDFANGRAPHS]],STEAMER_H[],COLUMN(STEAMER_H[3B]),FALSE),0)</f>
        <v>1</v>
      </c>
      <c r="L404" s="52">
        <f>IFERROR(VLOOKUP(MYRANKS_H[[#This Row],[IDFANGRAPHS]],STEAMER_H[],COLUMN(STEAMER_H[HR]),FALSE),0)</f>
        <v>5</v>
      </c>
      <c r="M404" s="52">
        <f>IFERROR(VLOOKUP(MYRANKS_H[[#This Row],[IDFANGRAPHS]],STEAMER_H[],COLUMN(STEAMER_H[R]),FALSE),0)</f>
        <v>20</v>
      </c>
      <c r="N404" s="52">
        <f>IFERROR(VLOOKUP(MYRANKS_H[[#This Row],[IDFANGRAPHS]],STEAMER_H[],COLUMN(STEAMER_H[RBI]),FALSE),0)</f>
        <v>20</v>
      </c>
      <c r="O404" s="52">
        <f>IFERROR(VLOOKUP(MYRANKS_H[[#This Row],[IDFANGRAPHS]],STEAMER_H[],COLUMN(STEAMER_H[BB]),FALSE),0)</f>
        <v>13</v>
      </c>
      <c r="P404" s="52">
        <f>IFERROR(VLOOKUP(MYRANKS_H[[#This Row],[IDFANGRAPHS]],STEAMER_H[],COLUMN(STEAMER_H[HBP]),FALSE),0)</f>
        <v>3</v>
      </c>
      <c r="Q404" s="52">
        <f>IFERROR(VLOOKUP(MYRANKS_H[[#This Row],[IDFANGRAPHS]],STEAMER_H[],COLUMN(STEAMER_H[SO]),FALSE),0)</f>
        <v>42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0.22727272727272727</v>
      </c>
      <c r="T404" s="54">
        <f>IFERROR((MYRANKS_H[[#This Row],[H]]+MYRANKS_H[[#This Row],[BB]]+MYRANKS_H[[#This Row],[HBP]])/(MYRANKS_H[[#This Row],[AB]]+MYRANKS_H[[#This Row],[BB]]+MYRANKS_H[[#This Row],[HBP]]),0)</f>
        <v>0.29166666666666669</v>
      </c>
      <c r="U404" s="54">
        <f>IFERROR((MYRANKS_H[[#This Row],[H]]+MYRANKS_H[[#This Row],[2B]]+2*MYRANKS_H[[#This Row],[3B]]+3*MYRANKS_H[[#This Row],[HR]])/MYRANKS_H[[#This Row],[AB]],0)</f>
        <v>0.36931818181818182</v>
      </c>
      <c r="V4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04" s="69">
        <f>VLOOKUP(MYRANKS_H[[#This Row],[POS]],REPLACEMENT_LEVEL[],2,FALSE)</f>
        <v>480</v>
      </c>
      <c r="X404" s="69">
        <f>MYRANKS_H[[#This Row],[PROJ PTS]]-MYRANKS_H[[#This Row],[REPL LEVEL]]</f>
        <v>-340</v>
      </c>
    </row>
    <row r="405" spans="1:24" ht="15" customHeight="1" x14ac:dyDescent="0.25">
      <c r="A405" s="44" t="s">
        <v>17051</v>
      </c>
      <c r="B405" s="46" t="str">
        <f>VLOOKUP(MYRANKS_H[[#This Row],[PLAYERID]],PLAYERIDMAP[],COLUMN(PLAYERIDMAP[LASTNAME]),FALSE)</f>
        <v>Holt</v>
      </c>
      <c r="C405" s="51" t="str">
        <f>VLOOKUP(MYRANKS_H[[#This Row],[PLAYERID]],PLAYERIDMAP[],COLUMN(PLAYERIDMAP[FIRSTNAME]),FALSE)</f>
        <v>Brock</v>
      </c>
      <c r="D405" s="51" t="str">
        <f>VLOOKUP(MYRANKS_H[[#This Row],[PLAYERID]],PLAYERIDMAP[],COLUMN(PLAYERIDMAP[TEAM]),FALSE)</f>
        <v>BOS</v>
      </c>
      <c r="E405" s="51" t="str">
        <f>VLOOKUP(MYRANKS_H[[#This Row],[PLAYERID]],PLAYERIDMAP[],COLUMN(PLAYERIDMAP[POS]),FALSE)</f>
        <v>3B</v>
      </c>
      <c r="F405" s="51">
        <f>VLOOKUP(MYRANKS_H[[#This Row],[PLAYERID]],PLAYERIDMAP[],COLUMN(PLAYERIDMAP[IDFANGRAPHS]),FALSE)</f>
        <v>9345</v>
      </c>
      <c r="G405" s="52">
        <f>IFERROR(VLOOKUP(MYRANKS_H[[#This Row],[IDFANGRAPHS]],STEAMER_H[],COLUMN(STEAMER_H[PA]),FALSE),0)</f>
        <v>190</v>
      </c>
      <c r="H405" s="52">
        <f>IFERROR(VLOOKUP(MYRANKS_H[[#This Row],[IDFANGRAPHS]],STEAMER_H[],COLUMN(STEAMER_H[AB]),FALSE),0)</f>
        <v>173</v>
      </c>
      <c r="I405" s="52">
        <f>IFERROR(VLOOKUP(MYRANKS_H[[#This Row],[IDFANGRAPHS]],STEAMER_H[],COLUMN(STEAMER_H[H]),FALSE),0)</f>
        <v>48</v>
      </c>
      <c r="J405" s="52">
        <f>IFERROR(VLOOKUP(MYRANKS_H[[#This Row],[IDFANGRAPHS]],STEAMER_H[],COLUMN(STEAMER_H[2B]),FALSE),0)</f>
        <v>9</v>
      </c>
      <c r="K405" s="52">
        <f>IFERROR(VLOOKUP(MYRANKS_H[[#This Row],[IDFANGRAPHS]],STEAMER_H[],COLUMN(STEAMER_H[3B]),FALSE),0)</f>
        <v>1</v>
      </c>
      <c r="L405" s="52">
        <f>IFERROR(VLOOKUP(MYRANKS_H[[#This Row],[IDFANGRAPHS]],STEAMER_H[],COLUMN(STEAMER_H[HR]),FALSE),0)</f>
        <v>1</v>
      </c>
      <c r="M405" s="52">
        <f>IFERROR(VLOOKUP(MYRANKS_H[[#This Row],[IDFANGRAPHS]],STEAMER_H[],COLUMN(STEAMER_H[R]),FALSE),0)</f>
        <v>23</v>
      </c>
      <c r="N405" s="52">
        <f>IFERROR(VLOOKUP(MYRANKS_H[[#This Row],[IDFANGRAPHS]],STEAMER_H[],COLUMN(STEAMER_H[RBI]),FALSE),0)</f>
        <v>15</v>
      </c>
      <c r="O405" s="52">
        <f>IFERROR(VLOOKUP(MYRANKS_H[[#This Row],[IDFANGRAPHS]],STEAMER_H[],COLUMN(STEAMER_H[BB]),FALSE),0)</f>
        <v>13</v>
      </c>
      <c r="P405" s="52">
        <f>IFERROR(VLOOKUP(MYRANKS_H[[#This Row],[IDFANGRAPHS]],STEAMER_H[],COLUMN(STEAMER_H[HBP]),FALSE),0)</f>
        <v>1</v>
      </c>
      <c r="Q405" s="52">
        <f>IFERROR(VLOOKUP(MYRANKS_H[[#This Row],[IDFANGRAPHS]],STEAMER_H[],COLUMN(STEAMER_H[SO]),FALSE),0)</f>
        <v>31</v>
      </c>
      <c r="R405" s="52">
        <f>IFERROR(VLOOKUP(MYRANKS_H[[#This Row],[IDFANGRAPHS]],STEAMER_H[],COLUMN(STEAMER_H[SB]),FALSE),0)</f>
        <v>4</v>
      </c>
      <c r="S405" s="54">
        <f>IFERROR(MYRANKS_H[[#This Row],[H]]/MYRANKS_H[[#This Row],[AB]],0)</f>
        <v>0.2774566473988439</v>
      </c>
      <c r="T405" s="54">
        <f>IFERROR((MYRANKS_H[[#This Row],[H]]+MYRANKS_H[[#This Row],[BB]]+MYRANKS_H[[#This Row],[HBP]])/(MYRANKS_H[[#This Row],[AB]]+MYRANKS_H[[#This Row],[BB]]+MYRANKS_H[[#This Row],[HBP]]),0)</f>
        <v>0.33155080213903743</v>
      </c>
      <c r="U405" s="54">
        <f>IFERROR((MYRANKS_H[[#This Row],[H]]+MYRANKS_H[[#This Row],[2B]]+2*MYRANKS_H[[#This Row],[3B]]+3*MYRANKS_H[[#This Row],[HR]])/MYRANKS_H[[#This Row],[AB]],0)</f>
        <v>0.3583815028901734</v>
      </c>
      <c r="V4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405" s="69">
        <f>VLOOKUP(MYRANKS_H[[#This Row],[POS]],REPLACEMENT_LEVEL[],2,FALSE)</f>
        <v>501</v>
      </c>
      <c r="X405" s="69">
        <f>MYRANKS_H[[#This Row],[PROJ PTS]]-MYRANKS_H[[#This Row],[REPL LEVEL]]</f>
        <v>-342</v>
      </c>
    </row>
    <row r="406" spans="1:24" ht="15" customHeight="1" x14ac:dyDescent="0.25">
      <c r="A406" s="44" t="s">
        <v>18669</v>
      </c>
      <c r="B406" s="46" t="str">
        <f>VLOOKUP(MYRANKS_H[[#This Row],[PLAYERID]],PLAYERIDMAP[],COLUMN(PLAYERIDMAP[LASTNAME]),FALSE)</f>
        <v>Peguero</v>
      </c>
      <c r="C406" s="51" t="str">
        <f>VLOOKUP(MYRANKS_H[[#This Row],[PLAYERID]],PLAYERIDMAP[],COLUMN(PLAYERIDMAP[FIRSTNAME]),FALSE)</f>
        <v>Carlos</v>
      </c>
      <c r="D406" s="51" t="str">
        <f>VLOOKUP(MYRANKS_H[[#This Row],[PLAYERID]],PLAYERIDMAP[],COLUMN(PLAYERIDMAP[TEAM]),FALSE)</f>
        <v>KC</v>
      </c>
      <c r="E406" s="51" t="str">
        <f>VLOOKUP(MYRANKS_H[[#This Row],[PLAYERID]],PLAYERIDMAP[],COLUMN(PLAYERIDMAP[POS]),FALSE)</f>
        <v>OF</v>
      </c>
      <c r="F406" s="51">
        <f>VLOOKUP(MYRANKS_H[[#This Row],[PLAYERID]],PLAYERIDMAP[],COLUMN(PLAYERIDMAP[IDFANGRAPHS]),FALSE)</f>
        <v>8760</v>
      </c>
      <c r="G406" s="52">
        <f>IFERROR(VLOOKUP(MYRANKS_H[[#This Row],[IDFANGRAPHS]],STEAMER_H[],COLUMN(STEAMER_H[PA]),FALSE),0)</f>
        <v>167</v>
      </c>
      <c r="H406" s="52">
        <f>IFERROR(VLOOKUP(MYRANKS_H[[#This Row],[IDFANGRAPHS]],STEAMER_H[],COLUMN(STEAMER_H[AB]),FALSE),0)</f>
        <v>151</v>
      </c>
      <c r="I406" s="52">
        <f>IFERROR(VLOOKUP(MYRANKS_H[[#This Row],[IDFANGRAPHS]],STEAMER_H[],COLUMN(STEAMER_H[H]),FALSE),0)</f>
        <v>36</v>
      </c>
      <c r="J406" s="52">
        <f>IFERROR(VLOOKUP(MYRANKS_H[[#This Row],[IDFANGRAPHS]],STEAMER_H[],COLUMN(STEAMER_H[2B]),FALSE),0)</f>
        <v>7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6</v>
      </c>
      <c r="M406" s="52">
        <f>IFERROR(VLOOKUP(MYRANKS_H[[#This Row],[IDFANGRAPHS]],STEAMER_H[],COLUMN(STEAMER_H[R]),FALSE),0)</f>
        <v>19</v>
      </c>
      <c r="N406" s="52">
        <f>IFERROR(VLOOKUP(MYRANKS_H[[#This Row],[IDFANGRAPHS]],STEAMER_H[],COLUMN(STEAMER_H[RBI]),FALSE),0)</f>
        <v>20</v>
      </c>
      <c r="O406" s="52">
        <f>IFERROR(VLOOKUP(MYRANKS_H[[#This Row],[IDFANGRAPHS]],STEAMER_H[],COLUMN(STEAMER_H[BB]),FALSE),0)</f>
        <v>12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51</v>
      </c>
      <c r="R406" s="52">
        <f>IFERROR(VLOOKUP(MYRANKS_H[[#This Row],[IDFANGRAPHS]],STEAMER_H[],COLUMN(STEAMER_H[SB]),FALSE),0)</f>
        <v>3</v>
      </c>
      <c r="S406" s="54">
        <f>IFERROR(MYRANKS_H[[#This Row],[H]]/MYRANKS_H[[#This Row],[AB]],0)</f>
        <v>0.23841059602649006</v>
      </c>
      <c r="T406" s="54">
        <f>IFERROR((MYRANKS_H[[#This Row],[H]]+MYRANKS_H[[#This Row],[BB]]+MYRANKS_H[[#This Row],[HBP]])/(MYRANKS_H[[#This Row],[AB]]+MYRANKS_H[[#This Row],[BB]]+MYRANKS_H[[#This Row],[HBP]]),0)</f>
        <v>0.29878048780487804</v>
      </c>
      <c r="U406" s="54">
        <f>IFERROR((MYRANKS_H[[#This Row],[H]]+MYRANKS_H[[#This Row],[2B]]+2*MYRANKS_H[[#This Row],[3B]]+3*MYRANKS_H[[#This Row],[HR]])/MYRANKS_H[[#This Row],[AB]],0)</f>
        <v>0.41721854304635764</v>
      </c>
      <c r="V4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406" s="69">
        <f>VLOOKUP(MYRANKS_H[[#This Row],[POS]],REPLACEMENT_LEVEL[],2,FALSE)</f>
        <v>496</v>
      </c>
      <c r="X406" s="69">
        <f>MYRANKS_H[[#This Row],[PROJ PTS]]-MYRANKS_H[[#This Row],[REPL LEVEL]]</f>
        <v>-342</v>
      </c>
    </row>
    <row r="407" spans="1:24" ht="15" customHeight="1" x14ac:dyDescent="0.25">
      <c r="A407" s="44" t="s">
        <v>16876</v>
      </c>
      <c r="B407" s="46" t="str">
        <f>VLOOKUP(MYRANKS_H[[#This Row],[PLAYERID]],PLAYERIDMAP[],COLUMN(PLAYERIDMAP[LASTNAME]),FALSE)</f>
        <v>Hart</v>
      </c>
      <c r="C407" s="51" t="str">
        <f>VLOOKUP(MYRANKS_H[[#This Row],[PLAYERID]],PLAYERIDMAP[],COLUMN(PLAYERIDMAP[FIRSTNAME]),FALSE)</f>
        <v>Corey</v>
      </c>
      <c r="D407" s="51" t="str">
        <f>VLOOKUP(MYRANKS_H[[#This Row],[PLAYERID]],PLAYERIDMAP[],COLUMN(PLAYERIDMAP[TEAM]),FALSE)</f>
        <v>SEA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1945</v>
      </c>
      <c r="G407" s="52">
        <f>IFERROR(VLOOKUP(MYRANKS_H[[#This Row],[IDFANGRAPHS]],STEAMER_H[],COLUMN(STEAMER_H[PA]),FALSE),0)</f>
        <v>177</v>
      </c>
      <c r="H407" s="52">
        <f>IFERROR(VLOOKUP(MYRANKS_H[[#This Row],[IDFANGRAPHS]],STEAMER_H[],COLUMN(STEAMER_H[AB]),FALSE),0)</f>
        <v>160</v>
      </c>
      <c r="I407" s="52">
        <f>IFERROR(VLOOKUP(MYRANKS_H[[#This Row],[IDFANGRAPHS]],STEAMER_H[],COLUMN(STEAMER_H[H]),FALSE),0)</f>
        <v>40</v>
      </c>
      <c r="J407" s="52">
        <f>IFERROR(VLOOKUP(MYRANKS_H[[#This Row],[IDFANGRAPHS]],STEAMER_H[],COLUMN(STEAMER_H[2B]),FALSE),0)</f>
        <v>8</v>
      </c>
      <c r="K407" s="52">
        <f>IFERROR(VLOOKUP(MYRANKS_H[[#This Row],[IDFANGRAPHS]],STEAMER_H[],COLUMN(STEAMER_H[3B]),FALSE),0)</f>
        <v>1</v>
      </c>
      <c r="L407" s="52">
        <f>IFERROR(VLOOKUP(MYRANKS_H[[#This Row],[IDFANGRAPHS]],STEAMER_H[],COLUMN(STEAMER_H[HR]),FALSE),0)</f>
        <v>5</v>
      </c>
      <c r="M407" s="52">
        <f>IFERROR(VLOOKUP(MYRANKS_H[[#This Row],[IDFANGRAPHS]],STEAMER_H[],COLUMN(STEAMER_H[R]),FALSE),0)</f>
        <v>20</v>
      </c>
      <c r="N407" s="52">
        <f>IFERROR(VLOOKUP(MYRANKS_H[[#This Row],[IDFANGRAPHS]],STEAMER_H[],COLUMN(STEAMER_H[RBI]),FALSE),0)</f>
        <v>21</v>
      </c>
      <c r="O407" s="52">
        <f>IFERROR(VLOOKUP(MYRANKS_H[[#This Row],[IDFANGRAPHS]],STEAMER_H[],COLUMN(STEAMER_H[BB]),FALSE),0)</f>
        <v>12</v>
      </c>
      <c r="P407" s="52">
        <f>IFERROR(VLOOKUP(MYRANKS_H[[#This Row],[IDFANGRAPHS]],STEAMER_H[],COLUMN(STEAMER_H[HBP]),FALSE),0)</f>
        <v>2</v>
      </c>
      <c r="Q407" s="52">
        <f>IFERROR(VLOOKUP(MYRANKS_H[[#This Row],[IDFANGRAPHS]],STEAMER_H[],COLUMN(STEAMER_H[SO]),FALSE),0)</f>
        <v>38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0.25</v>
      </c>
      <c r="T407" s="54">
        <f>IFERROR((MYRANKS_H[[#This Row],[H]]+MYRANKS_H[[#This Row],[BB]]+MYRANKS_H[[#This Row],[HBP]])/(MYRANKS_H[[#This Row],[AB]]+MYRANKS_H[[#This Row],[BB]]+MYRANKS_H[[#This Row],[HBP]]),0)</f>
        <v>0.31034482758620691</v>
      </c>
      <c r="U407" s="54">
        <f>IFERROR((MYRANKS_H[[#This Row],[H]]+MYRANKS_H[[#This Row],[2B]]+2*MYRANKS_H[[#This Row],[3B]]+3*MYRANKS_H[[#This Row],[HR]])/MYRANKS_H[[#This Row],[AB]],0)</f>
        <v>0.40625</v>
      </c>
      <c r="V4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407" s="69">
        <f>VLOOKUP(MYRANKS_H[[#This Row],[POS]],REPLACEMENT_LEVEL[],2,FALSE)</f>
        <v>496</v>
      </c>
      <c r="X407" s="69">
        <f>MYRANKS_H[[#This Row],[PROJ PTS]]-MYRANKS_H[[#This Row],[REPL LEVEL]]</f>
        <v>-343</v>
      </c>
    </row>
    <row r="408" spans="1:24" ht="15" customHeight="1" x14ac:dyDescent="0.25">
      <c r="A408" s="44" t="s">
        <v>17168</v>
      </c>
      <c r="B408" s="46" t="str">
        <f>VLOOKUP(MYRANKS_H[[#This Row],[PLAYERID]],PLAYERIDMAP[],COLUMN(PLAYERIDMAP[LASTNAME]),FALSE)</f>
        <v>Ishikawa</v>
      </c>
      <c r="C408" s="51" t="str">
        <f>VLOOKUP(MYRANKS_H[[#This Row],[PLAYERID]],PLAYERIDMAP[],COLUMN(PLAYERIDMAP[FIRSTNAME]),FALSE)</f>
        <v>Travis</v>
      </c>
      <c r="D408" s="51" t="str">
        <f>VLOOKUP(MYRANKS_H[[#This Row],[PLAYERID]],PLAYERIDMAP[],COLUMN(PLAYERIDMAP[TEAM]),FALSE)</f>
        <v>SF</v>
      </c>
      <c r="E408" s="51" t="str">
        <f>VLOOKUP(MYRANKS_H[[#This Row],[PLAYERID]],PLAYERIDMAP[],COLUMN(PLAYERIDMAP[POS]),FALSE)</f>
        <v>1B</v>
      </c>
      <c r="F408" s="51">
        <f>VLOOKUP(MYRANKS_H[[#This Row],[PLAYERID]],PLAYERIDMAP[],COLUMN(PLAYERIDMAP[IDFANGRAPHS]),FALSE)</f>
        <v>4793</v>
      </c>
      <c r="G408" s="52">
        <f>IFERROR(VLOOKUP(MYRANKS_H[[#This Row],[IDFANGRAPHS]],STEAMER_H[],COLUMN(STEAMER_H[PA]),FALSE),0)</f>
        <v>164</v>
      </c>
      <c r="H408" s="52">
        <f>IFERROR(VLOOKUP(MYRANKS_H[[#This Row],[IDFANGRAPHS]],STEAMER_H[],COLUMN(STEAMER_H[AB]),FALSE),0)</f>
        <v>146</v>
      </c>
      <c r="I408" s="52">
        <f>IFERROR(VLOOKUP(MYRANKS_H[[#This Row],[IDFANGRAPHS]],STEAMER_H[],COLUMN(STEAMER_H[H]),FALSE),0)</f>
        <v>35</v>
      </c>
      <c r="J408" s="52">
        <f>IFERROR(VLOOKUP(MYRANKS_H[[#This Row],[IDFANGRAPHS]],STEAMER_H[],COLUMN(STEAMER_H[2B]),FALSE),0)</f>
        <v>7</v>
      </c>
      <c r="K408" s="52">
        <f>IFERROR(VLOOKUP(MYRANKS_H[[#This Row],[IDFANGRAPHS]],STEAMER_H[],COLUMN(STEAMER_H[3B]),FALSE),0)</f>
        <v>1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15</v>
      </c>
      <c r="N408" s="52">
        <f>IFERROR(VLOOKUP(MYRANKS_H[[#This Row],[IDFANGRAPHS]],STEAMER_H[],COLUMN(STEAMER_H[RBI]),FALSE),0)</f>
        <v>16</v>
      </c>
      <c r="O408" s="52">
        <f>IFERROR(VLOOKUP(MYRANKS_H[[#This Row],[IDFANGRAPHS]],STEAMER_H[],COLUMN(STEAMER_H[BB]),FALSE),0)</f>
        <v>13</v>
      </c>
      <c r="P408" s="52">
        <f>IFERROR(VLOOKUP(MYRANKS_H[[#This Row],[IDFANGRAPHS]],STEAMER_H[],COLUMN(STEAMER_H[HBP]),FALSE),0)</f>
        <v>2</v>
      </c>
      <c r="Q408" s="52">
        <f>IFERROR(VLOOKUP(MYRANKS_H[[#This Row],[IDFANGRAPHS]],STEAMER_H[],COLUMN(STEAMER_H[SO]),FALSE),0)</f>
        <v>40</v>
      </c>
      <c r="R408" s="52">
        <f>IFERROR(VLOOKUP(MYRANKS_H[[#This Row],[IDFANGRAPHS]],STEAMER_H[],COLUMN(STEAMER_H[SB]),FALSE),0)</f>
        <v>1</v>
      </c>
      <c r="S408" s="54">
        <f>IFERROR(MYRANKS_H[[#This Row],[H]]/MYRANKS_H[[#This Row],[AB]],0)</f>
        <v>0.23972602739726026</v>
      </c>
      <c r="T408" s="54">
        <f>IFERROR((MYRANKS_H[[#This Row],[H]]+MYRANKS_H[[#This Row],[BB]]+MYRANKS_H[[#This Row],[HBP]])/(MYRANKS_H[[#This Row],[AB]]+MYRANKS_H[[#This Row],[BB]]+MYRANKS_H[[#This Row],[HBP]]),0)</f>
        <v>0.3105590062111801</v>
      </c>
      <c r="U408" s="54">
        <f>IFERROR((MYRANKS_H[[#This Row],[H]]+MYRANKS_H[[#This Row],[2B]]+2*MYRANKS_H[[#This Row],[3B]]+3*MYRANKS_H[[#This Row],[HR]])/MYRANKS_H[[#This Row],[AB]],0)</f>
        <v>0.36301369863013699</v>
      </c>
      <c r="V4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408" s="69">
        <f>VLOOKUP(MYRANKS_H[[#This Row],[POS]],REPLACEMENT_LEVEL[],2,FALSE)</f>
        <v>467</v>
      </c>
      <c r="X408" s="69">
        <f>MYRANKS_H[[#This Row],[PROJ PTS]]-MYRANKS_H[[#This Row],[REPL LEVEL]]</f>
        <v>-343</v>
      </c>
    </row>
    <row r="409" spans="1:24" ht="15" customHeight="1" x14ac:dyDescent="0.25">
      <c r="A409" s="44" t="s">
        <v>16658</v>
      </c>
      <c r="B409" s="46" t="str">
        <f>VLOOKUP(MYRANKS_H[[#This Row],[PLAYERID]],PLAYERIDMAP[],COLUMN(PLAYERIDMAP[LASTNAME]),FALSE)</f>
        <v>Green</v>
      </c>
      <c r="C409" s="51" t="str">
        <f>VLOOKUP(MYRANKS_H[[#This Row],[PLAYERID]],PLAYERIDMAP[],COLUMN(PLAYERIDMAP[FIRSTNAME]),FALSE)</f>
        <v>Grant</v>
      </c>
      <c r="D409" s="51" t="str">
        <f>VLOOKUP(MYRANKS_H[[#This Row],[PLAYERID]],PLAYERIDMAP[],COLUMN(PLAYERIDMAP[TEAM]),FALSE)</f>
        <v>LAA</v>
      </c>
      <c r="E409" s="51" t="str">
        <f>VLOOKUP(MYRANKS_H[[#This Row],[PLAYERID]],PLAYERIDMAP[],COLUMN(PLAYERIDMAP[POS]),FALSE)</f>
        <v>OF</v>
      </c>
      <c r="F409" s="51">
        <f>VLOOKUP(MYRANKS_H[[#This Row],[PLAYERID]],PLAYERIDMAP[],COLUMN(PLAYERIDMAP[IDFANGRAPHS]),FALSE)</f>
        <v>10053</v>
      </c>
      <c r="G409" s="52">
        <f>IFERROR(VLOOKUP(MYRANKS_H[[#This Row],[IDFANGRAPHS]],STEAMER_H[],COLUMN(STEAMER_H[PA]),FALSE),0)</f>
        <v>177</v>
      </c>
      <c r="H409" s="52">
        <f>IFERROR(VLOOKUP(MYRANKS_H[[#This Row],[IDFANGRAPHS]],STEAMER_H[],COLUMN(STEAMER_H[AB]),FALSE),0)</f>
        <v>164</v>
      </c>
      <c r="I409" s="52">
        <f>IFERROR(VLOOKUP(MYRANKS_H[[#This Row],[IDFANGRAPHS]],STEAMER_H[],COLUMN(STEAMER_H[H]),FALSE),0)</f>
        <v>44</v>
      </c>
      <c r="J409" s="52">
        <f>IFERROR(VLOOKUP(MYRANKS_H[[#This Row],[IDFANGRAPHS]],STEAMER_H[],COLUMN(STEAMER_H[2B]),FALSE),0)</f>
        <v>9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3</v>
      </c>
      <c r="M409" s="52">
        <f>IFERROR(VLOOKUP(MYRANKS_H[[#This Row],[IDFANGRAPHS]],STEAMER_H[],COLUMN(STEAMER_H[R]),FALSE),0)</f>
        <v>18</v>
      </c>
      <c r="N409" s="52">
        <f>IFERROR(VLOOKUP(MYRANKS_H[[#This Row],[IDFANGRAPHS]],STEAMER_H[],COLUMN(STEAMER_H[RBI]),FALSE),0)</f>
        <v>18</v>
      </c>
      <c r="O409" s="52">
        <f>IFERROR(VLOOKUP(MYRANKS_H[[#This Row],[IDFANGRAPHS]],STEAMER_H[],COLUMN(STEAMER_H[BB]),FALSE),0)</f>
        <v>9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31</v>
      </c>
      <c r="R409" s="52">
        <f>IFERROR(VLOOKUP(MYRANKS_H[[#This Row],[IDFANGRAPHS]],STEAMER_H[],COLUMN(STEAMER_H[SB]),FALSE),0)</f>
        <v>3</v>
      </c>
      <c r="S409" s="54">
        <f>IFERROR(MYRANKS_H[[#This Row],[H]]/MYRANKS_H[[#This Row],[AB]],0)</f>
        <v>0.26829268292682928</v>
      </c>
      <c r="T409" s="54">
        <f>IFERROR((MYRANKS_H[[#This Row],[H]]+MYRANKS_H[[#This Row],[BB]]+MYRANKS_H[[#This Row],[HBP]])/(MYRANKS_H[[#This Row],[AB]]+MYRANKS_H[[#This Row],[BB]]+MYRANKS_H[[#This Row],[HBP]]),0)</f>
        <v>0.31034482758620691</v>
      </c>
      <c r="U409" s="54">
        <f>IFERROR((MYRANKS_H[[#This Row],[H]]+MYRANKS_H[[#This Row],[2B]]+2*MYRANKS_H[[#This Row],[3B]]+3*MYRANKS_H[[#This Row],[HR]])/MYRANKS_H[[#This Row],[AB]],0)</f>
        <v>0.3902439024390244</v>
      </c>
      <c r="V4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  <c r="W409" s="69">
        <f>VLOOKUP(MYRANKS_H[[#This Row],[POS]],REPLACEMENT_LEVEL[],2,FALSE)</f>
        <v>496</v>
      </c>
      <c r="X409" s="69">
        <f>MYRANKS_H[[#This Row],[PROJ PTS]]-MYRANKS_H[[#This Row],[REPL LEVEL]]</f>
        <v>-345</v>
      </c>
    </row>
    <row r="410" spans="1:24" ht="15" customHeight="1" x14ac:dyDescent="0.25">
      <c r="A410" s="44" t="s">
        <v>14871</v>
      </c>
      <c r="B410" s="46" t="str">
        <f>VLOOKUP(MYRANKS_H[[#This Row],[PLAYERID]],PLAYERIDMAP[],COLUMN(PLAYERIDMAP[LASTNAME]),FALSE)</f>
        <v>Barmes</v>
      </c>
      <c r="C410" s="51" t="str">
        <f>VLOOKUP(MYRANKS_H[[#This Row],[PLAYERID]],PLAYERIDMAP[],COLUMN(PLAYERIDMAP[FIRSTNAME]),FALSE)</f>
        <v>Clint</v>
      </c>
      <c r="D410" s="51" t="str">
        <f>VLOOKUP(MYRANKS_H[[#This Row],[PLAYERID]],PLAYERIDMAP[],COLUMN(PLAYERIDMAP[TEAM]),FALSE)</f>
        <v>PIT</v>
      </c>
      <c r="E410" s="51" t="str">
        <f>VLOOKUP(MYRANKS_H[[#This Row],[PLAYERID]],PLAYERIDMAP[],COLUMN(PLAYERIDMAP[POS]),FALSE)</f>
        <v>SS</v>
      </c>
      <c r="F410" s="51">
        <f>VLOOKUP(MYRANKS_H[[#This Row],[PLAYERID]],PLAYERIDMAP[],COLUMN(PLAYERIDMAP[IDFANGRAPHS]),FALSE)</f>
        <v>1830</v>
      </c>
      <c r="G410" s="52">
        <f>IFERROR(VLOOKUP(MYRANKS_H[[#This Row],[IDFANGRAPHS]],STEAMER_H[],COLUMN(STEAMER_H[PA]),FALSE),0)</f>
        <v>259</v>
      </c>
      <c r="H410" s="52">
        <f>IFERROR(VLOOKUP(MYRANKS_H[[#This Row],[IDFANGRAPHS]],STEAMER_H[],COLUMN(STEAMER_H[AB]),FALSE),0)</f>
        <v>237</v>
      </c>
      <c r="I410" s="52">
        <f>IFERROR(VLOOKUP(MYRANKS_H[[#This Row],[IDFANGRAPHS]],STEAMER_H[],COLUMN(STEAMER_H[H]),FALSE),0)</f>
        <v>50</v>
      </c>
      <c r="J410" s="52">
        <f>IFERROR(VLOOKUP(MYRANKS_H[[#This Row],[IDFANGRAPHS]],STEAMER_H[],COLUMN(STEAMER_H[2B]),FALSE),0)</f>
        <v>10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4</v>
      </c>
      <c r="M410" s="52">
        <f>IFERROR(VLOOKUP(MYRANKS_H[[#This Row],[IDFANGRAPHS]],STEAMER_H[],COLUMN(STEAMER_H[R]),FALSE),0)</f>
        <v>20</v>
      </c>
      <c r="N410" s="52">
        <f>IFERROR(VLOOKUP(MYRANKS_H[[#This Row],[IDFANGRAPHS]],STEAMER_H[],COLUMN(STEAMER_H[RBI]),FALSE),0)</f>
        <v>21</v>
      </c>
      <c r="O410" s="52">
        <f>IFERROR(VLOOKUP(MYRANKS_H[[#This Row],[IDFANGRAPHS]],STEAMER_H[],COLUMN(STEAMER_H[BB]),FALSE),0)</f>
        <v>15</v>
      </c>
      <c r="P410" s="52">
        <f>IFERROR(VLOOKUP(MYRANKS_H[[#This Row],[IDFANGRAPHS]],STEAMER_H[],COLUMN(STEAMER_H[HBP]),FALSE),0)</f>
        <v>3</v>
      </c>
      <c r="Q410" s="52">
        <f>IFERROR(VLOOKUP(MYRANKS_H[[#This Row],[IDFANGRAPHS]],STEAMER_H[],COLUMN(STEAMER_H[SO]),FALSE),0)</f>
        <v>53</v>
      </c>
      <c r="R410" s="52">
        <f>IFERROR(VLOOKUP(MYRANKS_H[[#This Row],[IDFANGRAPHS]],STEAMER_H[],COLUMN(STEAMER_H[SB]),FALSE),0)</f>
        <v>2</v>
      </c>
      <c r="S410" s="54">
        <f>IFERROR(MYRANKS_H[[#This Row],[H]]/MYRANKS_H[[#This Row],[AB]],0)</f>
        <v>0.2109704641350211</v>
      </c>
      <c r="T410" s="54">
        <f>IFERROR((MYRANKS_H[[#This Row],[H]]+MYRANKS_H[[#This Row],[BB]]+MYRANKS_H[[#This Row],[HBP]])/(MYRANKS_H[[#This Row],[AB]]+MYRANKS_H[[#This Row],[BB]]+MYRANKS_H[[#This Row],[HBP]]),0)</f>
        <v>0.26666666666666666</v>
      </c>
      <c r="U410" s="54">
        <f>IFERROR((MYRANKS_H[[#This Row],[H]]+MYRANKS_H[[#This Row],[2B]]+2*MYRANKS_H[[#This Row],[3B]]+3*MYRANKS_H[[#This Row],[HR]])/MYRANKS_H[[#This Row],[AB]],0)</f>
        <v>0.31223628691983124</v>
      </c>
      <c r="V4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  <c r="W410" s="69">
        <f>VLOOKUP(MYRANKS_H[[#This Row],[POS]],REPLACEMENT_LEVEL[],2,FALSE)</f>
        <v>480</v>
      </c>
      <c r="X410" s="69">
        <f>MYRANKS_H[[#This Row],[PROJ PTS]]-MYRANKS_H[[#This Row],[REPL LEVEL]]</f>
        <v>-345</v>
      </c>
    </row>
    <row r="411" spans="1:24" ht="15" customHeight="1" x14ac:dyDescent="0.25">
      <c r="A411" s="44" t="s">
        <v>15735</v>
      </c>
      <c r="B411" s="46" t="str">
        <f>VLOOKUP(MYRANKS_H[[#This Row],[PLAYERID]],PLAYERIDMAP[],COLUMN(PLAYERIDMAP[LASTNAME]),FALSE)</f>
        <v>Cowgill</v>
      </c>
      <c r="C411" s="51" t="str">
        <f>VLOOKUP(MYRANKS_H[[#This Row],[PLAYERID]],PLAYERIDMAP[],COLUMN(PLAYERIDMAP[FIRSTNAME]),FALSE)</f>
        <v>Collin</v>
      </c>
      <c r="D411" s="51" t="str">
        <f>VLOOKUP(MYRANKS_H[[#This Row],[PLAYERID]],PLAYERIDMAP[],COLUMN(PLAYERIDMAP[TEAM]),FALSE)</f>
        <v>LAA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7250</v>
      </c>
      <c r="G411" s="52">
        <f>IFERROR(VLOOKUP(MYRANKS_H[[#This Row],[IDFANGRAPHS]],STEAMER_H[],COLUMN(STEAMER_H[PA]),FALSE),0)</f>
        <v>207</v>
      </c>
      <c r="H411" s="52">
        <f>IFERROR(VLOOKUP(MYRANKS_H[[#This Row],[IDFANGRAPHS]],STEAMER_H[],COLUMN(STEAMER_H[AB]),FALSE),0)</f>
        <v>187</v>
      </c>
      <c r="I411" s="52">
        <f>IFERROR(VLOOKUP(MYRANKS_H[[#This Row],[IDFANGRAPHS]],STEAMER_H[],COLUMN(STEAMER_H[H]),FALSE),0)</f>
        <v>43</v>
      </c>
      <c r="J411" s="52">
        <f>IFERROR(VLOOKUP(MYRANKS_H[[#This Row],[IDFANGRAPHS]],STEAMER_H[],COLUMN(STEAMER_H[2B]),FALSE),0)</f>
        <v>8</v>
      </c>
      <c r="K411" s="52">
        <f>IFERROR(VLOOKUP(MYRANKS_H[[#This Row],[IDFANGRAPHS]],STEAMER_H[],COLUMN(STEAMER_H[3B]),FALSE),0)</f>
        <v>1</v>
      </c>
      <c r="L411" s="52">
        <f>IFERROR(VLOOKUP(MYRANKS_H[[#This Row],[IDFANGRAPHS]],STEAMER_H[],COLUMN(STEAMER_H[HR]),FALSE),0)</f>
        <v>4</v>
      </c>
      <c r="M411" s="52">
        <f>IFERROR(VLOOKUP(MYRANKS_H[[#This Row],[IDFANGRAPHS]],STEAMER_H[],COLUMN(STEAMER_H[R]),FALSE),0)</f>
        <v>21</v>
      </c>
      <c r="N411" s="52">
        <f>IFERROR(VLOOKUP(MYRANKS_H[[#This Row],[IDFANGRAPHS]],STEAMER_H[],COLUMN(STEAMER_H[RBI]),FALSE),0)</f>
        <v>19</v>
      </c>
      <c r="O411" s="52">
        <f>IFERROR(VLOOKUP(MYRANKS_H[[#This Row],[IDFANGRAPHS]],STEAMER_H[],COLUMN(STEAMER_H[BB]),FALSE),0)</f>
        <v>15</v>
      </c>
      <c r="P411" s="52">
        <f>IFERROR(VLOOKUP(MYRANKS_H[[#This Row],[IDFANGRAPHS]],STEAMER_H[],COLUMN(STEAMER_H[HBP]),FALSE),0)</f>
        <v>2</v>
      </c>
      <c r="Q411" s="52">
        <f>IFERROR(VLOOKUP(MYRANKS_H[[#This Row],[IDFANGRAPHS]],STEAMER_H[],COLUMN(STEAMER_H[SO]),FALSE),0)</f>
        <v>49</v>
      </c>
      <c r="R411" s="52">
        <f>IFERROR(VLOOKUP(MYRANKS_H[[#This Row],[IDFANGRAPHS]],STEAMER_H[],COLUMN(STEAMER_H[SB]),FALSE),0)</f>
        <v>3</v>
      </c>
      <c r="S411" s="54">
        <f>IFERROR(MYRANKS_H[[#This Row],[H]]/MYRANKS_H[[#This Row],[AB]],0)</f>
        <v>0.22994652406417113</v>
      </c>
      <c r="T411" s="54">
        <f>IFERROR((MYRANKS_H[[#This Row],[H]]+MYRANKS_H[[#This Row],[BB]]+MYRANKS_H[[#This Row],[HBP]])/(MYRANKS_H[[#This Row],[AB]]+MYRANKS_H[[#This Row],[BB]]+MYRANKS_H[[#This Row],[HBP]]),0)</f>
        <v>0.29411764705882354</v>
      </c>
      <c r="U411" s="54">
        <f>IFERROR((MYRANKS_H[[#This Row],[H]]+MYRANKS_H[[#This Row],[2B]]+2*MYRANKS_H[[#This Row],[3B]]+3*MYRANKS_H[[#This Row],[HR]])/MYRANKS_H[[#This Row],[AB]],0)</f>
        <v>0.34759358288770054</v>
      </c>
      <c r="V4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411" s="69">
        <f>VLOOKUP(MYRANKS_H[[#This Row],[POS]],REPLACEMENT_LEVEL[],2,FALSE)</f>
        <v>496</v>
      </c>
      <c r="X411" s="69">
        <f>MYRANKS_H[[#This Row],[PROJ PTS]]-MYRANKS_H[[#This Row],[REPL LEVEL]]</f>
        <v>-349</v>
      </c>
    </row>
    <row r="412" spans="1:24" ht="15" customHeight="1" x14ac:dyDescent="0.25">
      <c r="A412" s="44" t="s">
        <v>18456</v>
      </c>
      <c r="B412" s="46" t="str">
        <f>VLOOKUP(MYRANKS_H[[#This Row],[PLAYERID]],PLAYERIDMAP[],COLUMN(PLAYERIDMAP[LASTNAME]),FALSE)</f>
        <v>Nunez</v>
      </c>
      <c r="C412" s="51" t="str">
        <f>VLOOKUP(MYRANKS_H[[#This Row],[PLAYERID]],PLAYERIDMAP[],COLUMN(PLAYERIDMAP[FIRSTNAME]),FALSE)</f>
        <v>Eduardo</v>
      </c>
      <c r="D412" s="51" t="str">
        <f>VLOOKUP(MYRANKS_H[[#This Row],[PLAYERID]],PLAYERIDMAP[],COLUMN(PLAYERIDMAP[TEAM]),FALSE)</f>
        <v>MIN</v>
      </c>
      <c r="E412" s="51" t="str">
        <f>VLOOKUP(MYRANKS_H[[#This Row],[PLAYERID]],PLAYERIDMAP[],COLUMN(PLAYERIDMAP[POS]),FALSE)</f>
        <v>SS</v>
      </c>
      <c r="F412" s="51">
        <f>VLOOKUP(MYRANKS_H[[#This Row],[PLAYERID]],PLAYERIDMAP[],COLUMN(PLAYERIDMAP[IDFANGRAPHS]),FALSE)</f>
        <v>6848</v>
      </c>
      <c r="G412" s="52">
        <f>IFERROR(VLOOKUP(MYRANKS_H[[#This Row],[IDFANGRAPHS]],STEAMER_H[],COLUMN(STEAMER_H[PA]),FALSE),0)</f>
        <v>154</v>
      </c>
      <c r="H412" s="52">
        <f>IFERROR(VLOOKUP(MYRANKS_H[[#This Row],[IDFANGRAPHS]],STEAMER_H[],COLUMN(STEAMER_H[AB]),FALSE),0)</f>
        <v>143</v>
      </c>
      <c r="I412" s="52">
        <f>IFERROR(VLOOKUP(MYRANKS_H[[#This Row],[IDFANGRAPHS]],STEAMER_H[],COLUMN(STEAMER_H[H]),FALSE),0)</f>
        <v>37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2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15</v>
      </c>
      <c r="O412" s="52">
        <f>IFERROR(VLOOKUP(MYRANKS_H[[#This Row],[IDFANGRAPHS]],STEAMER_H[],COLUMN(STEAMER_H[BB]),FALSE),0)</f>
        <v>8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23</v>
      </c>
      <c r="R412" s="52">
        <f>IFERROR(VLOOKUP(MYRANKS_H[[#This Row],[IDFANGRAPHS]],STEAMER_H[],COLUMN(STEAMER_H[SB]),FALSE),0)</f>
        <v>5</v>
      </c>
      <c r="S412" s="54">
        <f>IFERROR(MYRANKS_H[[#This Row],[H]]/MYRANKS_H[[#This Row],[AB]],0)</f>
        <v>0.25874125874125875</v>
      </c>
      <c r="T412" s="54">
        <f>IFERROR((MYRANKS_H[[#This Row],[H]]+MYRANKS_H[[#This Row],[BB]]+MYRANKS_H[[#This Row],[HBP]])/(MYRANKS_H[[#This Row],[AB]]+MYRANKS_H[[#This Row],[BB]]+MYRANKS_H[[#This Row],[HBP]]),0)</f>
        <v>0.30263157894736842</v>
      </c>
      <c r="U412" s="54">
        <f>IFERROR((MYRANKS_H[[#This Row],[H]]+MYRANKS_H[[#This Row],[2B]]+2*MYRANKS_H[[#This Row],[3B]]+3*MYRANKS_H[[#This Row],[HR]])/MYRANKS_H[[#This Row],[AB]],0)</f>
        <v>0.3776223776223776</v>
      </c>
      <c r="V4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12" s="69">
        <f>VLOOKUP(MYRANKS_H[[#This Row],[POS]],REPLACEMENT_LEVEL[],2,FALSE)</f>
        <v>480</v>
      </c>
      <c r="X412" s="69">
        <f>MYRANKS_H[[#This Row],[PROJ PTS]]-MYRANKS_H[[#This Row],[REPL LEVEL]]</f>
        <v>-350</v>
      </c>
    </row>
    <row r="413" spans="1:24" ht="15" customHeight="1" x14ac:dyDescent="0.25">
      <c r="A413" s="44" t="s">
        <v>17001</v>
      </c>
      <c r="B413" s="46" t="str">
        <f>VLOOKUP(MYRANKS_H[[#This Row],[PLAYERID]],PLAYERIDMAP[],COLUMN(PLAYERIDMAP[LASTNAME]),FALSE)</f>
        <v>Hicks</v>
      </c>
      <c r="C413" s="51" t="str">
        <f>VLOOKUP(MYRANKS_H[[#This Row],[PLAYERID]],PLAYERIDMAP[],COLUMN(PLAYERIDMAP[FIRSTNAME]),FALSE)</f>
        <v>Brandon</v>
      </c>
      <c r="D413" s="51" t="str">
        <f>VLOOKUP(MYRANKS_H[[#This Row],[PLAYERID]],PLAYERIDMAP[],COLUMN(PLAYERIDMAP[TEAM]),FALSE)</f>
        <v>NYM</v>
      </c>
      <c r="E413" s="51" t="str">
        <f>VLOOKUP(MYRANKS_H[[#This Row],[PLAYERID]],PLAYERIDMAP[],COLUMN(PLAYERIDMAP[POS]),FALSE)</f>
        <v>2B</v>
      </c>
      <c r="F413" s="51">
        <f>VLOOKUP(MYRANKS_H[[#This Row],[PLAYERID]],PLAYERIDMAP[],COLUMN(PLAYERIDMAP[IDFANGRAPHS]),FALSE)</f>
        <v>4003</v>
      </c>
      <c r="G413" s="52">
        <f>IFERROR(VLOOKUP(MYRANKS_H[[#This Row],[IDFANGRAPHS]],STEAMER_H[],COLUMN(STEAMER_H[PA]),FALSE),0)</f>
        <v>162</v>
      </c>
      <c r="H413" s="52">
        <f>IFERROR(VLOOKUP(MYRANKS_H[[#This Row],[IDFANGRAPHS]],STEAMER_H[],COLUMN(STEAMER_H[AB]),FALSE),0)</f>
        <v>143</v>
      </c>
      <c r="I413" s="52">
        <f>IFERROR(VLOOKUP(MYRANKS_H[[#This Row],[IDFANGRAPHS]],STEAMER_H[],COLUMN(STEAMER_H[H]),FALSE),0)</f>
        <v>30</v>
      </c>
      <c r="J413" s="52">
        <f>IFERROR(VLOOKUP(MYRANKS_H[[#This Row],[IDFANGRAPHS]],STEAMER_H[],COLUMN(STEAMER_H[2B]),FALSE),0)</f>
        <v>6</v>
      </c>
      <c r="K413" s="52">
        <f>IFERROR(VLOOKUP(MYRANKS_H[[#This Row],[IDFANGRAPHS]],STEAMER_H[],COLUMN(STEAMER_H[3B]),FALSE),0)</f>
        <v>1</v>
      </c>
      <c r="L413" s="52">
        <f>IFERROR(VLOOKUP(MYRANKS_H[[#This Row],[IDFANGRAPHS]],STEAMER_H[],COLUMN(STEAMER_H[HR]),FALSE),0)</f>
        <v>5</v>
      </c>
      <c r="M413" s="52">
        <f>IFERROR(VLOOKUP(MYRANKS_H[[#This Row],[IDFANGRAPHS]],STEAMER_H[],COLUMN(STEAMER_H[R]),FALSE),0)</f>
        <v>15</v>
      </c>
      <c r="N413" s="52">
        <f>IFERROR(VLOOKUP(MYRANKS_H[[#This Row],[IDFANGRAPHS]],STEAMER_H[],COLUMN(STEAMER_H[RBI]),FALSE),0)</f>
        <v>16</v>
      </c>
      <c r="O413" s="52">
        <f>IFERROR(VLOOKUP(MYRANKS_H[[#This Row],[IDFANGRAPHS]],STEAMER_H[],COLUMN(STEAMER_H[BB]),FALSE),0)</f>
        <v>15</v>
      </c>
      <c r="P413" s="52">
        <f>IFERROR(VLOOKUP(MYRANKS_H[[#This Row],[IDFANGRAPHS]],STEAMER_H[],COLUMN(STEAMER_H[HBP]),FALSE),0)</f>
        <v>2</v>
      </c>
      <c r="Q413" s="52">
        <f>IFERROR(VLOOKUP(MYRANKS_H[[#This Row],[IDFANGRAPHS]],STEAMER_H[],COLUMN(STEAMER_H[SO]),FALSE),0)</f>
        <v>51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0.20979020979020979</v>
      </c>
      <c r="T413" s="54">
        <f>IFERROR((MYRANKS_H[[#This Row],[H]]+MYRANKS_H[[#This Row],[BB]]+MYRANKS_H[[#This Row],[HBP]])/(MYRANKS_H[[#This Row],[AB]]+MYRANKS_H[[#This Row],[BB]]+MYRANKS_H[[#This Row],[HBP]]),0)</f>
        <v>0.29375000000000001</v>
      </c>
      <c r="U413" s="54">
        <f>IFERROR((MYRANKS_H[[#This Row],[H]]+MYRANKS_H[[#This Row],[2B]]+2*MYRANKS_H[[#This Row],[3B]]+3*MYRANKS_H[[#This Row],[HR]])/MYRANKS_H[[#This Row],[AB]],0)</f>
        <v>0.37062937062937062</v>
      </c>
      <c r="V4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  <c r="W413" s="69">
        <f>VLOOKUP(MYRANKS_H[[#This Row],[POS]],REPLACEMENT_LEVEL[],2,FALSE)</f>
        <v>473</v>
      </c>
      <c r="X413" s="69">
        <f>MYRANKS_H[[#This Row],[PROJ PTS]]-MYRANKS_H[[#This Row],[REPL LEVEL]]</f>
        <v>-350</v>
      </c>
    </row>
    <row r="414" spans="1:24" ht="15" customHeight="1" x14ac:dyDescent="0.25">
      <c r="A414" s="44" t="s">
        <v>17507</v>
      </c>
      <c r="B414" s="46" t="str">
        <f>VLOOKUP(MYRANKS_H[[#This Row],[PLAYERID]],PLAYERIDMAP[],COLUMN(PLAYERIDMAP[LASTNAME]),FALSE)</f>
        <v>Kozma</v>
      </c>
      <c r="C414" s="51" t="str">
        <f>VLOOKUP(MYRANKS_H[[#This Row],[PLAYERID]],PLAYERIDMAP[],COLUMN(PLAYERIDMAP[FIRSTNAME]),FALSE)</f>
        <v>Pete</v>
      </c>
      <c r="D414" s="51" t="str">
        <f>VLOOKUP(MYRANKS_H[[#This Row],[PLAYERID]],PLAYERIDMAP[],COLUMN(PLAYERIDMAP[TEAM]),FALSE)</f>
        <v>STL</v>
      </c>
      <c r="E414" s="51" t="str">
        <f>VLOOKUP(MYRANKS_H[[#This Row],[PLAYERID]],PLAYERIDMAP[],COLUMN(PLAYERIDMAP[POS]),FALSE)</f>
        <v>SS</v>
      </c>
      <c r="F414" s="51">
        <f>VLOOKUP(MYRANKS_H[[#This Row],[PLAYERID]],PLAYERIDMAP[],COLUMN(PLAYERIDMAP[IDFANGRAPHS]),FALSE)</f>
        <v>2539</v>
      </c>
      <c r="G414" s="52">
        <f>IFERROR(VLOOKUP(MYRANKS_H[[#This Row],[IDFANGRAPHS]],STEAMER_H[],COLUMN(STEAMER_H[PA]),FALSE),0)</f>
        <v>193</v>
      </c>
      <c r="H414" s="52">
        <f>IFERROR(VLOOKUP(MYRANKS_H[[#This Row],[IDFANGRAPHS]],STEAMER_H[],COLUMN(STEAMER_H[AB]),FALSE),0)</f>
        <v>175</v>
      </c>
      <c r="I414" s="52">
        <f>IFERROR(VLOOKUP(MYRANKS_H[[#This Row],[IDFANGRAPHS]],STEAMER_H[],COLUMN(STEAMER_H[H]),FALSE),0)</f>
        <v>41</v>
      </c>
      <c r="J414" s="52">
        <f>IFERROR(VLOOKUP(MYRANKS_H[[#This Row],[IDFANGRAPHS]],STEAMER_H[],COLUMN(STEAMER_H[2B]),FALSE),0)</f>
        <v>9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16</v>
      </c>
      <c r="N414" s="52">
        <f>IFERROR(VLOOKUP(MYRANKS_H[[#This Row],[IDFANGRAPHS]],STEAMER_H[],COLUMN(STEAMER_H[RBI]),FALSE),0)</f>
        <v>16</v>
      </c>
      <c r="O414" s="52">
        <f>IFERROR(VLOOKUP(MYRANKS_H[[#This Row],[IDFANGRAPHS]],STEAMER_H[],COLUMN(STEAMER_H[BB]),FALSE),0)</f>
        <v>15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31</v>
      </c>
      <c r="R414" s="52">
        <f>IFERROR(VLOOKUP(MYRANKS_H[[#This Row],[IDFANGRAPHS]],STEAMER_H[],COLUMN(STEAMER_H[SB]),FALSE),0)</f>
        <v>3</v>
      </c>
      <c r="S414" s="54">
        <f>IFERROR(MYRANKS_H[[#This Row],[H]]/MYRANKS_H[[#This Row],[AB]],0)</f>
        <v>0.23428571428571429</v>
      </c>
      <c r="T414" s="54">
        <f>IFERROR((MYRANKS_H[[#This Row],[H]]+MYRANKS_H[[#This Row],[BB]]+MYRANKS_H[[#This Row],[HBP]])/(MYRANKS_H[[#This Row],[AB]]+MYRANKS_H[[#This Row],[BB]]+MYRANKS_H[[#This Row],[HBP]]),0)</f>
        <v>0.29842931937172773</v>
      </c>
      <c r="U414" s="54">
        <f>IFERROR((MYRANKS_H[[#This Row],[H]]+MYRANKS_H[[#This Row],[2B]]+2*MYRANKS_H[[#This Row],[3B]]+3*MYRANKS_H[[#This Row],[HR]])/MYRANKS_H[[#This Row],[AB]],0)</f>
        <v>0.32</v>
      </c>
      <c r="V4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14" s="69">
        <f>VLOOKUP(MYRANKS_H[[#This Row],[POS]],REPLACEMENT_LEVEL[],2,FALSE)</f>
        <v>480</v>
      </c>
      <c r="X414" s="69">
        <f>MYRANKS_H[[#This Row],[PROJ PTS]]-MYRANKS_H[[#This Row],[REPL LEVEL]]</f>
        <v>-351</v>
      </c>
    </row>
    <row r="415" spans="1:24" x14ac:dyDescent="0.25">
      <c r="A415" s="44" t="s">
        <v>16947</v>
      </c>
      <c r="B415" s="46" t="str">
        <f>VLOOKUP(MYRANKS_H[[#This Row],[PLAYERID]],PLAYERIDMAP[],COLUMN(PLAYERIDMAP[LASTNAME]),FALSE)</f>
        <v>Hernandez</v>
      </c>
      <c r="C415" s="51" t="str">
        <f>VLOOKUP(MYRANKS_H[[#This Row],[PLAYERID]],PLAYERIDMAP[],COLUMN(PLAYERIDMAP[FIRSTNAME]),FALSE)</f>
        <v>Cesar</v>
      </c>
      <c r="D415" s="51" t="str">
        <f>VLOOKUP(MYRANKS_H[[#This Row],[PLAYERID]],PLAYERIDMAP[],COLUMN(PLAYERIDMAP[TEAM]),FALSE)</f>
        <v>PHI</v>
      </c>
      <c r="E415" s="51" t="str">
        <f>VLOOKUP(MYRANKS_H[[#This Row],[PLAYERID]],PLAYERIDMAP[],COLUMN(PLAYERIDMAP[POS]),FALSE)</f>
        <v>3B</v>
      </c>
      <c r="F415" s="51">
        <f>VLOOKUP(MYRANKS_H[[#This Row],[PLAYERID]],PLAYERIDMAP[],COLUMN(PLAYERIDMAP[IDFANGRAPHS]),FALSE)</f>
        <v>10556</v>
      </c>
      <c r="G415" s="52">
        <f>IFERROR(VLOOKUP(MYRANKS_H[[#This Row],[IDFANGRAPHS]],STEAMER_H[],COLUMN(STEAMER_H[PA]),FALSE),0)</f>
        <v>194</v>
      </c>
      <c r="H415" s="52">
        <f>IFERROR(VLOOKUP(MYRANKS_H[[#This Row],[IDFANGRAPHS]],STEAMER_H[],COLUMN(STEAMER_H[AB]),FALSE),0)</f>
        <v>178</v>
      </c>
      <c r="I415" s="52">
        <f>IFERROR(VLOOKUP(MYRANKS_H[[#This Row],[IDFANGRAPHS]],STEAMER_H[],COLUMN(STEAMER_H[H]),FALSE),0)</f>
        <v>46</v>
      </c>
      <c r="J415" s="52">
        <f>IFERROR(VLOOKUP(MYRANKS_H[[#This Row],[IDFANGRAPHS]],STEAMER_H[],COLUMN(STEAMER_H[2B]),FALSE),0)</f>
        <v>7</v>
      </c>
      <c r="K415" s="52">
        <f>IFERROR(VLOOKUP(MYRANKS_H[[#This Row],[IDFANGRAPHS]],STEAMER_H[],COLUMN(STEAMER_H[3B]),FALSE),0)</f>
        <v>2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17</v>
      </c>
      <c r="N415" s="52">
        <f>IFERROR(VLOOKUP(MYRANKS_H[[#This Row],[IDFANGRAPHS]],STEAMER_H[],COLUMN(STEAMER_H[RBI]),FALSE),0)</f>
        <v>15</v>
      </c>
      <c r="O415" s="52">
        <f>IFERROR(VLOOKUP(MYRANKS_H[[#This Row],[IDFANGRAPHS]],STEAMER_H[],COLUMN(STEAMER_H[BB]),FALSE),0)</f>
        <v>13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34</v>
      </c>
      <c r="R415" s="52">
        <f>IFERROR(VLOOKUP(MYRANKS_H[[#This Row],[IDFANGRAPHS]],STEAMER_H[],COLUMN(STEAMER_H[SB]),FALSE),0)</f>
        <v>6</v>
      </c>
      <c r="S415" s="54">
        <f>IFERROR(MYRANKS_H[[#This Row],[H]]/MYRANKS_H[[#This Row],[AB]],0)</f>
        <v>0.25842696629213485</v>
      </c>
      <c r="T415" s="54">
        <f>IFERROR((MYRANKS_H[[#This Row],[H]]+MYRANKS_H[[#This Row],[BB]]+MYRANKS_H[[#This Row],[HBP]])/(MYRANKS_H[[#This Row],[AB]]+MYRANKS_H[[#This Row],[BB]]+MYRANKS_H[[#This Row],[HBP]]),0)</f>
        <v>0.3125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5" s="69">
        <f>VLOOKUP(MYRANKS_H[[#This Row],[POS]],REPLACEMENT_LEVEL[],2,FALSE)</f>
        <v>501</v>
      </c>
      <c r="X415" s="69">
        <f>MYRANKS_H[[#This Row],[PROJ PTS]]-MYRANKS_H[[#This Row],[REPL LEVEL]]</f>
        <v>-352</v>
      </c>
    </row>
    <row r="416" spans="1:24" ht="15" customHeight="1" x14ac:dyDescent="0.25">
      <c r="A416" s="44" t="s">
        <v>18504</v>
      </c>
      <c r="B416" s="46" t="str">
        <f>VLOOKUP(MYRANKS_H[[#This Row],[PLAYERID]],PLAYERIDMAP[],COLUMN(PLAYERIDMAP[LASTNAME]),FALSE)</f>
        <v>Olt</v>
      </c>
      <c r="C416" s="51" t="str">
        <f>VLOOKUP(MYRANKS_H[[#This Row],[PLAYERID]],PLAYERIDMAP[],COLUMN(PLAYERIDMAP[FIRSTNAME]),FALSE)</f>
        <v>Mike</v>
      </c>
      <c r="D416" s="51" t="str">
        <f>VLOOKUP(MYRANKS_H[[#This Row],[PLAYERID]],PLAYERIDMAP[],COLUMN(PLAYERIDMAP[TEAM]),FALSE)</f>
        <v>CHC</v>
      </c>
      <c r="E416" s="51" t="str">
        <f>VLOOKUP(MYRANKS_H[[#This Row],[PLAYERID]],PLAYERIDMAP[],COLUMN(PLAYERIDMAP[POS]),FALSE)</f>
        <v>3B</v>
      </c>
      <c r="F416" s="51">
        <f>VLOOKUP(MYRANKS_H[[#This Row],[PLAYERID]],PLAYERIDMAP[],COLUMN(PLAYERIDMAP[IDFANGRAPHS]),FALSE)</f>
        <v>10698</v>
      </c>
      <c r="G416" s="52">
        <f>IFERROR(VLOOKUP(MYRANKS_H[[#This Row],[IDFANGRAPHS]],STEAMER_H[],COLUMN(STEAMER_H[PA]),FALSE),0)</f>
        <v>194</v>
      </c>
      <c r="H416" s="52">
        <f>IFERROR(VLOOKUP(MYRANKS_H[[#This Row],[IDFANGRAPHS]],STEAMER_H[],COLUMN(STEAMER_H[AB]),FALSE),0)</f>
        <v>172</v>
      </c>
      <c r="I416" s="52">
        <f>IFERROR(VLOOKUP(MYRANKS_H[[#This Row],[IDFANGRAPHS]],STEAMER_H[],COLUMN(STEAMER_H[H]),FALSE),0)</f>
        <v>36</v>
      </c>
      <c r="J416" s="52">
        <f>IFERROR(VLOOKUP(MYRANKS_H[[#This Row],[IDFANGRAPHS]],STEAMER_H[],COLUMN(STEAMER_H[2B]),FALSE),0)</f>
        <v>7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7</v>
      </c>
      <c r="M416" s="52">
        <f>IFERROR(VLOOKUP(MYRANKS_H[[#This Row],[IDFANGRAPHS]],STEAMER_H[],COLUMN(STEAMER_H[R]),FALSE),0)</f>
        <v>20</v>
      </c>
      <c r="N416" s="52">
        <f>IFERROR(VLOOKUP(MYRANKS_H[[#This Row],[IDFANGRAPHS]],STEAMER_H[],COLUMN(STEAMER_H[RBI]),FALSE),0)</f>
        <v>21</v>
      </c>
      <c r="O416" s="52">
        <f>IFERROR(VLOOKUP(MYRANKS_H[[#This Row],[IDFANGRAPHS]],STEAMER_H[],COLUMN(STEAMER_H[BB]),FALSE),0)</f>
        <v>18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61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0.20930232558139536</v>
      </c>
      <c r="T416" s="54">
        <f>IFERROR((MYRANKS_H[[#This Row],[H]]+MYRANKS_H[[#This Row],[BB]]+MYRANKS_H[[#This Row],[HBP]])/(MYRANKS_H[[#This Row],[AB]]+MYRANKS_H[[#This Row],[BB]]+MYRANKS_H[[#This Row],[HBP]]),0)</f>
        <v>0.2879581151832461</v>
      </c>
      <c r="U416" s="54">
        <f>IFERROR((MYRANKS_H[[#This Row],[H]]+MYRANKS_H[[#This Row],[2B]]+2*MYRANKS_H[[#This Row],[3B]]+3*MYRANKS_H[[#This Row],[HR]])/MYRANKS_H[[#This Row],[AB]],0)</f>
        <v>0.37209302325581395</v>
      </c>
      <c r="V4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6" s="69">
        <f>VLOOKUP(MYRANKS_H[[#This Row],[POS]],REPLACEMENT_LEVEL[],2,FALSE)</f>
        <v>501</v>
      </c>
      <c r="X416" s="69">
        <f>MYRANKS_H[[#This Row],[PROJ PTS]]-MYRANKS_H[[#This Row],[REPL LEVEL]]</f>
        <v>-352</v>
      </c>
    </row>
    <row r="417" spans="1:24" x14ac:dyDescent="0.25">
      <c r="A417" s="44" t="s">
        <v>14725</v>
      </c>
      <c r="B417" s="46" t="str">
        <f>VLOOKUP(MYRANKS_H[[#This Row],[PLAYERID]],PLAYERIDMAP[],COLUMN(PLAYERIDMAP[LASTNAME]),FALSE)</f>
        <v>Anna</v>
      </c>
      <c r="C417" s="51" t="str">
        <f>VLOOKUP(MYRANKS_H[[#This Row],[PLAYERID]],PLAYERIDMAP[],COLUMN(PLAYERIDMAP[FIRSTNAME]),FALSE)</f>
        <v>Dean</v>
      </c>
      <c r="D417" s="51" t="str">
        <f>VLOOKUP(MYRANKS_H[[#This Row],[PLAYERID]],PLAYERIDMAP[],COLUMN(PLAYERIDMAP[TEAM]),FALSE)</f>
        <v>STL</v>
      </c>
      <c r="E417" s="51" t="str">
        <f>VLOOKUP(MYRANKS_H[[#This Row],[PLAYERID]],PLAYERIDMAP[],COLUMN(PLAYERIDMAP[POS]),FALSE)</f>
        <v>SS</v>
      </c>
      <c r="F417" s="51">
        <f>VLOOKUP(MYRANKS_H[[#This Row],[PLAYERID]],PLAYERIDMAP[],COLUMN(PLAYERIDMAP[IDFANGRAPHS]),FALSE)</f>
        <v>8353</v>
      </c>
      <c r="G417" s="52">
        <f>IFERROR(VLOOKUP(MYRANKS_H[[#This Row],[IDFANGRAPHS]],STEAMER_H[],COLUMN(STEAMER_H[PA]),FALSE),0)</f>
        <v>168</v>
      </c>
      <c r="H417" s="52">
        <f>IFERROR(VLOOKUP(MYRANKS_H[[#This Row],[IDFANGRAPHS]],STEAMER_H[],COLUMN(STEAMER_H[AB]),FALSE),0)</f>
        <v>148</v>
      </c>
      <c r="I417" s="52">
        <f>IFERROR(VLOOKUP(MYRANKS_H[[#This Row],[IDFANGRAPHS]],STEAMER_H[],COLUMN(STEAMER_H[H]),FALSE),0)</f>
        <v>36</v>
      </c>
      <c r="J417" s="52">
        <f>IFERROR(VLOOKUP(MYRANKS_H[[#This Row],[IDFANGRAPHS]],STEAMER_H[],COLUMN(STEAMER_H[2B]),FALSE),0)</f>
        <v>7</v>
      </c>
      <c r="K417" s="52">
        <f>IFERROR(VLOOKUP(MYRANKS_H[[#This Row],[IDFANGRAPHS]],STEAMER_H[],COLUMN(STEAMER_H[3B]),FALSE),0)</f>
        <v>1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16</v>
      </c>
      <c r="N417" s="52">
        <f>IFERROR(VLOOKUP(MYRANKS_H[[#This Row],[IDFANGRAPHS]],STEAMER_H[],COLUMN(STEAMER_H[RBI]),FALSE),0)</f>
        <v>14</v>
      </c>
      <c r="O417" s="52">
        <f>IFERROR(VLOOKUP(MYRANKS_H[[#This Row],[IDFANGRAPHS]],STEAMER_H[],COLUMN(STEAMER_H[BB]),FALSE),0)</f>
        <v>15</v>
      </c>
      <c r="P417" s="52">
        <f>IFERROR(VLOOKUP(MYRANKS_H[[#This Row],[IDFANGRAPHS]],STEAMER_H[],COLUMN(STEAMER_H[HBP]),FALSE),0)</f>
        <v>2</v>
      </c>
      <c r="Q417" s="52">
        <f>IFERROR(VLOOKUP(MYRANKS_H[[#This Row],[IDFANGRAPHS]],STEAMER_H[],COLUMN(STEAMER_H[SO]),FALSE),0)</f>
        <v>22</v>
      </c>
      <c r="R417" s="52">
        <f>IFERROR(VLOOKUP(MYRANKS_H[[#This Row],[IDFANGRAPHS]],STEAMER_H[],COLUMN(STEAMER_H[SB]),FALSE),0)</f>
        <v>2</v>
      </c>
      <c r="S417" s="54">
        <f>IFERROR(MYRANKS_H[[#This Row],[H]]/MYRANKS_H[[#This Row],[AB]],0)</f>
        <v>0.24324324324324326</v>
      </c>
      <c r="T417" s="54">
        <f>IFERROR((MYRANKS_H[[#This Row],[H]]+MYRANKS_H[[#This Row],[BB]]+MYRANKS_H[[#This Row],[HBP]])/(MYRANKS_H[[#This Row],[AB]]+MYRANKS_H[[#This Row],[BB]]+MYRANKS_H[[#This Row],[HBP]]),0)</f>
        <v>0.32121212121212123</v>
      </c>
      <c r="U417" s="54">
        <f>IFERROR((MYRANKS_H[[#This Row],[H]]+MYRANKS_H[[#This Row],[2B]]+2*MYRANKS_H[[#This Row],[3B]]+3*MYRANKS_H[[#This Row],[HR]])/MYRANKS_H[[#This Row],[AB]],0)</f>
        <v>0.34459459459459457</v>
      </c>
      <c r="V4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17" s="69">
        <f>VLOOKUP(MYRANKS_H[[#This Row],[POS]],REPLACEMENT_LEVEL[],2,FALSE)</f>
        <v>480</v>
      </c>
      <c r="X417" s="69">
        <f>MYRANKS_H[[#This Row],[PROJ PTS]]-MYRANKS_H[[#This Row],[REPL LEVEL]]</f>
        <v>-353</v>
      </c>
    </row>
    <row r="418" spans="1:24" ht="15" customHeight="1" x14ac:dyDescent="0.25">
      <c r="A418" s="44" t="s">
        <v>14651</v>
      </c>
      <c r="B418" s="46" t="str">
        <f>VLOOKUP(MYRANKS_H[[#This Row],[PLAYERID]],PLAYERIDMAP[],COLUMN(PLAYERIDMAP[LASTNAME]),FALSE)</f>
        <v>Almonte</v>
      </c>
      <c r="C418" s="51" t="str">
        <f>VLOOKUP(MYRANKS_H[[#This Row],[PLAYERID]],PLAYERIDMAP[],COLUMN(PLAYERIDMAP[FIRSTNAME]),FALSE)</f>
        <v>Zoilo</v>
      </c>
      <c r="D418" s="51" t="str">
        <f>VLOOKUP(MYRANKS_H[[#This Row],[PLAYERID]],PLAYERIDMAP[],COLUMN(PLAYERIDMAP[TEAM]),FALSE)</f>
        <v>ATL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6732</v>
      </c>
      <c r="G418" s="52">
        <f>IFERROR(VLOOKUP(MYRANKS_H[[#This Row],[IDFANGRAPHS]],STEAMER_H[],COLUMN(STEAMER_H[PA]),FALSE),0)</f>
        <v>162</v>
      </c>
      <c r="H418" s="52">
        <f>IFERROR(VLOOKUP(MYRANKS_H[[#This Row],[IDFANGRAPHS]],STEAMER_H[],COLUMN(STEAMER_H[AB]),FALSE),0)</f>
        <v>149</v>
      </c>
      <c r="I418" s="52">
        <f>IFERROR(VLOOKUP(MYRANKS_H[[#This Row],[IDFANGRAPHS]],STEAMER_H[],COLUMN(STEAMER_H[H]),FALSE),0)</f>
        <v>37</v>
      </c>
      <c r="J418" s="52">
        <f>IFERROR(VLOOKUP(MYRANKS_H[[#This Row],[IDFANGRAPHS]],STEAMER_H[],COLUMN(STEAMER_H[2B]),FALSE),0)</f>
        <v>7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5</v>
      </c>
      <c r="M418" s="52">
        <f>IFERROR(VLOOKUP(MYRANKS_H[[#This Row],[IDFANGRAPHS]],STEAMER_H[],COLUMN(STEAMER_H[R]),FALSE),0)</f>
        <v>16</v>
      </c>
      <c r="N418" s="52">
        <f>IFERROR(VLOOKUP(MYRANKS_H[[#This Row],[IDFANGRAPHS]],STEAMER_H[],COLUMN(STEAMER_H[RBI]),FALSE),0)</f>
        <v>18</v>
      </c>
      <c r="O418" s="52">
        <f>IFERROR(VLOOKUP(MYRANKS_H[[#This Row],[IDFANGRAPHS]],STEAMER_H[],COLUMN(STEAMER_H[BB]),FALSE),0)</f>
        <v>10</v>
      </c>
      <c r="P418" s="52">
        <f>IFERROR(VLOOKUP(MYRANKS_H[[#This Row],[IDFANGRAPHS]],STEAMER_H[],COLUMN(STEAMER_H[HBP]),FALSE),0)</f>
        <v>1</v>
      </c>
      <c r="Q418" s="52">
        <f>IFERROR(VLOOKUP(MYRANKS_H[[#This Row],[IDFANGRAPHS]],STEAMER_H[],COLUMN(STEAMER_H[SO]),FALSE),0)</f>
        <v>36</v>
      </c>
      <c r="R418" s="52">
        <f>IFERROR(VLOOKUP(MYRANKS_H[[#This Row],[IDFANGRAPHS]],STEAMER_H[],COLUMN(STEAMER_H[SB]),FALSE),0)</f>
        <v>3</v>
      </c>
      <c r="S418" s="54">
        <f>IFERROR(MYRANKS_H[[#This Row],[H]]/MYRANKS_H[[#This Row],[AB]],0)</f>
        <v>0.24832214765100671</v>
      </c>
      <c r="T418" s="54">
        <f>IFERROR((MYRANKS_H[[#This Row],[H]]+MYRANKS_H[[#This Row],[BB]]+MYRANKS_H[[#This Row],[HBP]])/(MYRANKS_H[[#This Row],[AB]]+MYRANKS_H[[#This Row],[BB]]+MYRANKS_H[[#This Row],[HBP]]),0)</f>
        <v>0.3</v>
      </c>
      <c r="U418" s="54">
        <f>IFERROR((MYRANKS_H[[#This Row],[H]]+MYRANKS_H[[#This Row],[2B]]+2*MYRANKS_H[[#This Row],[3B]]+3*MYRANKS_H[[#This Row],[HR]])/MYRANKS_H[[#This Row],[AB]],0)</f>
        <v>0.39597315436241609</v>
      </c>
      <c r="V4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  <c r="W418" s="69">
        <f>VLOOKUP(MYRANKS_H[[#This Row],[POS]],REPLACEMENT_LEVEL[],2,FALSE)</f>
        <v>496</v>
      </c>
      <c r="X418" s="69">
        <f>MYRANKS_H[[#This Row],[PROJ PTS]]-MYRANKS_H[[#This Row],[REPL LEVEL]]</f>
        <v>-355</v>
      </c>
    </row>
    <row r="419" spans="1:24" ht="15" customHeight="1" x14ac:dyDescent="0.25">
      <c r="A419" s="44" t="s">
        <v>17559</v>
      </c>
      <c r="B419" s="46" t="str">
        <f>VLOOKUP(MYRANKS_H[[#This Row],[PLAYERID]],PLAYERIDMAP[],COLUMN(PLAYERIDMAP[LASTNAME]),FALSE)</f>
        <v>Lambo</v>
      </c>
      <c r="C419" s="51" t="str">
        <f>VLOOKUP(MYRANKS_H[[#This Row],[PLAYERID]],PLAYERIDMAP[],COLUMN(PLAYERIDMAP[FIRSTNAME]),FALSE)</f>
        <v>Andrew</v>
      </c>
      <c r="D419" s="51" t="str">
        <f>VLOOKUP(MYRANKS_H[[#This Row],[PLAYERID]],PLAYERIDMAP[],COLUMN(PLAYERIDMAP[TEAM]),FALSE)</f>
        <v>PIT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5386</v>
      </c>
      <c r="G419" s="52">
        <f>IFERROR(VLOOKUP(MYRANKS_H[[#This Row],[IDFANGRAPHS]],STEAMER_H[],COLUMN(STEAMER_H[PA]),FALSE),0)</f>
        <v>145</v>
      </c>
      <c r="H419" s="52">
        <f>IFERROR(VLOOKUP(MYRANKS_H[[#This Row],[IDFANGRAPHS]],STEAMER_H[],COLUMN(STEAMER_H[AB]),FALSE),0)</f>
        <v>132</v>
      </c>
      <c r="I419" s="52">
        <f>IFERROR(VLOOKUP(MYRANKS_H[[#This Row],[IDFANGRAPHS]],STEAMER_H[],COLUMN(STEAMER_H[H]),FALSE),0)</f>
        <v>34</v>
      </c>
      <c r="J419" s="52">
        <f>IFERROR(VLOOKUP(MYRANKS_H[[#This Row],[IDFANGRAPHS]],STEAMER_H[],COLUMN(STEAMER_H[2B]),FALSE),0)</f>
        <v>7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5</v>
      </c>
      <c r="M419" s="52">
        <f>IFERROR(VLOOKUP(MYRANKS_H[[#This Row],[IDFANGRAPHS]],STEAMER_H[],COLUMN(STEAMER_H[R]),FALSE),0)</f>
        <v>17</v>
      </c>
      <c r="N419" s="52">
        <f>IFERROR(VLOOKUP(MYRANKS_H[[#This Row],[IDFANGRAPHS]],STEAMER_H[],COLUMN(STEAMER_H[RBI]),FALSE),0)</f>
        <v>18</v>
      </c>
      <c r="O419" s="52">
        <f>IFERROR(VLOOKUP(MYRANKS_H[[#This Row],[IDFANGRAPHS]],STEAMER_H[],COLUMN(STEAMER_H[BB]),FALSE),0)</f>
        <v>10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31</v>
      </c>
      <c r="R419" s="52">
        <f>IFERROR(VLOOKUP(MYRANKS_H[[#This Row],[IDFANGRAPHS]],STEAMER_H[],COLUMN(STEAMER_H[SB]),FALSE),0)</f>
        <v>2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0.31468531468531469</v>
      </c>
      <c r="U419" s="54">
        <f>IFERROR((MYRANKS_H[[#This Row],[H]]+MYRANKS_H[[#This Row],[2B]]+2*MYRANKS_H[[#This Row],[3B]]+3*MYRANKS_H[[#This Row],[HR]])/MYRANKS_H[[#This Row],[AB]],0)</f>
        <v>0.42424242424242425</v>
      </c>
      <c r="V4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19" s="69">
        <f>VLOOKUP(MYRANKS_H[[#This Row],[POS]],REPLACEMENT_LEVEL[],2,FALSE)</f>
        <v>496</v>
      </c>
      <c r="X419" s="69">
        <f>MYRANKS_H[[#This Row],[PROJ PTS]]-MYRANKS_H[[#This Row],[REPL LEVEL]]</f>
        <v>-356</v>
      </c>
    </row>
    <row r="420" spans="1:24" x14ac:dyDescent="0.25">
      <c r="A420" s="44" t="s">
        <v>16314</v>
      </c>
      <c r="B420" s="46" t="str">
        <f>VLOOKUP(MYRANKS_H[[#This Row],[PLAYERID]],PLAYERIDMAP[],COLUMN(PLAYERIDMAP[LASTNAME]),FALSE)</f>
        <v>Florimon</v>
      </c>
      <c r="C420" s="51" t="str">
        <f>VLOOKUP(MYRANKS_H[[#This Row],[PLAYERID]],PLAYERIDMAP[],COLUMN(PLAYERIDMAP[FIRSTNAME]),FALSE)</f>
        <v>Pedro</v>
      </c>
      <c r="D420" s="51" t="str">
        <f>VLOOKUP(MYRANKS_H[[#This Row],[PLAYERID]],PLAYERIDMAP[],COLUMN(PLAYERIDMAP[TEAM]),FALSE)</f>
        <v>PIT</v>
      </c>
      <c r="E420" s="51" t="str">
        <f>VLOOKUP(MYRANKS_H[[#This Row],[PLAYERID]],PLAYERIDMAP[],COLUMN(PLAYERIDMAP[POS]),FALSE)</f>
        <v>SS</v>
      </c>
      <c r="F420" s="51">
        <f>VLOOKUP(MYRANKS_H[[#This Row],[PLAYERID]],PLAYERIDMAP[],COLUMN(PLAYERIDMAP[IDFANGRAPHS]),FALSE)</f>
        <v>8385</v>
      </c>
      <c r="G420" s="52">
        <f>IFERROR(VLOOKUP(MYRANKS_H[[#This Row],[IDFANGRAPHS]],STEAMER_H[],COLUMN(STEAMER_H[PA]),FALSE),0)</f>
        <v>188</v>
      </c>
      <c r="H420" s="52">
        <f>IFERROR(VLOOKUP(MYRANKS_H[[#This Row],[IDFANGRAPHS]],STEAMER_H[],COLUMN(STEAMER_H[AB]),FALSE),0)</f>
        <v>171</v>
      </c>
      <c r="I420" s="52">
        <f>IFERROR(VLOOKUP(MYRANKS_H[[#This Row],[IDFANGRAPHS]],STEAMER_H[],COLUMN(STEAMER_H[H]),FALSE),0)</f>
        <v>38</v>
      </c>
      <c r="J420" s="52">
        <f>IFERROR(VLOOKUP(MYRANKS_H[[#This Row],[IDFANGRAPHS]],STEAMER_H[],COLUMN(STEAMER_H[2B]),FALSE),0)</f>
        <v>7</v>
      </c>
      <c r="K420" s="52">
        <f>IFERROR(VLOOKUP(MYRANKS_H[[#This Row],[IDFANGRAPHS]],STEAMER_H[],COLUMN(STEAMER_H[3B]),FALSE),0)</f>
        <v>1</v>
      </c>
      <c r="L420" s="52">
        <f>IFERROR(VLOOKUP(MYRANKS_H[[#This Row],[IDFANGRAPHS]],STEAMER_H[],COLUMN(STEAMER_H[HR]),FALSE),0)</f>
        <v>2</v>
      </c>
      <c r="M420" s="52">
        <f>IFERROR(VLOOKUP(MYRANKS_H[[#This Row],[IDFANGRAPHS]],STEAMER_H[],COLUMN(STEAMER_H[R]),FALSE),0)</f>
        <v>17</v>
      </c>
      <c r="N420" s="52">
        <f>IFERROR(VLOOKUP(MYRANKS_H[[#This Row],[IDFANGRAPHS]],STEAMER_H[],COLUMN(STEAMER_H[RBI]),FALSE),0)</f>
        <v>16</v>
      </c>
      <c r="O420" s="52">
        <f>IFERROR(VLOOKUP(MYRANKS_H[[#This Row],[IDFANGRAPHS]],STEAMER_H[],COLUMN(STEAMER_H[BB]),FALSE),0)</f>
        <v>13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45</v>
      </c>
      <c r="R420" s="52">
        <f>IFERROR(VLOOKUP(MYRANKS_H[[#This Row],[IDFANGRAPHS]],STEAMER_H[],COLUMN(STEAMER_H[SB]),FALSE),0)</f>
        <v>6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0.2810810810810811</v>
      </c>
      <c r="U420" s="54">
        <f>IFERROR((MYRANKS_H[[#This Row],[H]]+MYRANKS_H[[#This Row],[2B]]+2*MYRANKS_H[[#This Row],[3B]]+3*MYRANKS_H[[#This Row],[HR]])/MYRANKS_H[[#This Row],[AB]],0)</f>
        <v>0.30994152046783624</v>
      </c>
      <c r="V4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  <c r="W420" s="69">
        <f>VLOOKUP(MYRANKS_H[[#This Row],[POS]],REPLACEMENT_LEVEL[],2,FALSE)</f>
        <v>480</v>
      </c>
      <c r="X420" s="69">
        <f>MYRANKS_H[[#This Row],[PROJ PTS]]-MYRANKS_H[[#This Row],[REPL LEVEL]]</f>
        <v>-360</v>
      </c>
    </row>
    <row r="421" spans="1:24" ht="15" customHeight="1" x14ac:dyDescent="0.25">
      <c r="A421" s="44" t="s">
        <v>19425</v>
      </c>
      <c r="B421" s="46" t="str">
        <f>VLOOKUP(MYRANKS_H[[#This Row],[PLAYERID]],PLAYERIDMAP[],COLUMN(PLAYERIDMAP[LASTNAME]),FALSE)</f>
        <v>Santiago</v>
      </c>
      <c r="C421" s="51" t="str">
        <f>VLOOKUP(MYRANKS_H[[#This Row],[PLAYERID]],PLAYERIDMAP[],COLUMN(PLAYERIDMAP[FIRSTNAME]),FALSE)</f>
        <v>Ramon</v>
      </c>
      <c r="D421" s="51" t="str">
        <f>VLOOKUP(MYRANKS_H[[#This Row],[PLAYERID]],PLAYERIDMAP[],COLUMN(PLAYERIDMAP[TEAM]),FALSE)</f>
        <v>DET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1417</v>
      </c>
      <c r="G421" s="52">
        <f>IFERROR(VLOOKUP(MYRANKS_H[[#This Row],[IDFANGRAPHS]],STEAMER_H[],COLUMN(STEAMER_H[PA]),FALSE),0)</f>
        <v>196</v>
      </c>
      <c r="H421" s="52">
        <f>IFERROR(VLOOKUP(MYRANKS_H[[#This Row],[IDFANGRAPHS]],STEAMER_H[],COLUMN(STEAMER_H[AB]),FALSE),0)</f>
        <v>174</v>
      </c>
      <c r="I421" s="52">
        <f>IFERROR(VLOOKUP(MYRANKS_H[[#This Row],[IDFANGRAPHS]],STEAMER_H[],COLUMN(STEAMER_H[H]),FALSE),0)</f>
        <v>40</v>
      </c>
      <c r="J421" s="52">
        <f>IFERROR(VLOOKUP(MYRANKS_H[[#This Row],[IDFANGRAPHS]],STEAMER_H[],COLUMN(STEAMER_H[2B]),FALSE),0)</f>
        <v>7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2</v>
      </c>
      <c r="M421" s="52">
        <f>IFERROR(VLOOKUP(MYRANKS_H[[#This Row],[IDFANGRAPHS]],STEAMER_H[],COLUMN(STEAMER_H[R]),FALSE),0)</f>
        <v>17</v>
      </c>
      <c r="N421" s="52">
        <f>IFERROR(VLOOKUP(MYRANKS_H[[#This Row],[IDFANGRAPHS]],STEAMER_H[],COLUMN(STEAMER_H[RBI]),FALSE),0)</f>
        <v>16</v>
      </c>
      <c r="O421" s="52">
        <f>IFERROR(VLOOKUP(MYRANKS_H[[#This Row],[IDFANGRAPHS]],STEAMER_H[],COLUMN(STEAMER_H[BB]),FALSE),0)</f>
        <v>16</v>
      </c>
      <c r="P421" s="52">
        <f>IFERROR(VLOOKUP(MYRANKS_H[[#This Row],[IDFANGRAPHS]],STEAMER_H[],COLUMN(STEAMER_H[HBP]),FALSE),0)</f>
        <v>2</v>
      </c>
      <c r="Q421" s="52">
        <f>IFERROR(VLOOKUP(MYRANKS_H[[#This Row],[IDFANGRAPHS]],STEAMER_H[],COLUMN(STEAMER_H[SO]),FALSE),0)</f>
        <v>34</v>
      </c>
      <c r="R421" s="52">
        <f>IFERROR(VLOOKUP(MYRANKS_H[[#This Row],[IDFANGRAPHS]],STEAMER_H[],COLUMN(STEAMER_H[SB]),FALSE),0)</f>
        <v>2</v>
      </c>
      <c r="S421" s="54">
        <f>IFERROR(MYRANKS_H[[#This Row],[H]]/MYRANKS_H[[#This Row],[AB]],0)</f>
        <v>0.22988505747126436</v>
      </c>
      <c r="T421" s="54">
        <f>IFERROR((MYRANKS_H[[#This Row],[H]]+MYRANKS_H[[#This Row],[BB]]+MYRANKS_H[[#This Row],[HBP]])/(MYRANKS_H[[#This Row],[AB]]+MYRANKS_H[[#This Row],[BB]]+MYRANKS_H[[#This Row],[HBP]]),0)</f>
        <v>0.30208333333333331</v>
      </c>
      <c r="U421" s="54">
        <f>IFERROR((MYRANKS_H[[#This Row],[H]]+MYRANKS_H[[#This Row],[2B]]+2*MYRANKS_H[[#This Row],[3B]]+3*MYRANKS_H[[#This Row],[HR]])/MYRANKS_H[[#This Row],[AB]],0)</f>
        <v>0.3045977011494253</v>
      </c>
      <c r="V4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21" s="69">
        <f>VLOOKUP(MYRANKS_H[[#This Row],[POS]],REPLACEMENT_LEVEL[],2,FALSE)</f>
        <v>480</v>
      </c>
      <c r="X421" s="69">
        <f>MYRANKS_H[[#This Row],[PROJ PTS]]-MYRANKS_H[[#This Row],[REPL LEVEL]]</f>
        <v>-361</v>
      </c>
    </row>
    <row r="422" spans="1:24" x14ac:dyDescent="0.25">
      <c r="A422" s="44" t="s">
        <v>15688</v>
      </c>
      <c r="B422" s="46" t="str">
        <f>VLOOKUP(MYRANKS_H[[#This Row],[PLAYERID]],PLAYERIDMAP[],COLUMN(PLAYERIDMAP[LASTNAME]),FALSE)</f>
        <v>Constanza</v>
      </c>
      <c r="C422" s="51" t="str">
        <f>VLOOKUP(MYRANKS_H[[#This Row],[PLAYERID]],PLAYERIDMAP[],COLUMN(PLAYERIDMAP[FIRSTNAME]),FALSE)</f>
        <v>Jose</v>
      </c>
      <c r="D422" s="51" t="str">
        <f>VLOOKUP(MYRANKS_H[[#This Row],[PLAYERID]],PLAYERIDMAP[],COLUMN(PLAYERIDMAP[TEAM]),FALSE)</f>
        <v>ATL</v>
      </c>
      <c r="E422" s="51" t="str">
        <f>VLOOKUP(MYRANKS_H[[#This Row],[PLAYERID]],PLAYERIDMAP[],COLUMN(PLAYERIDMAP[POS]),FALSE)</f>
        <v>OF</v>
      </c>
      <c r="F422" s="51">
        <f>VLOOKUP(MYRANKS_H[[#This Row],[PLAYERID]],PLAYERIDMAP[],COLUMN(PLAYERIDMAP[IDFANGRAPHS]),FALSE)</f>
        <v>6003</v>
      </c>
      <c r="G422" s="52">
        <f>IFERROR(VLOOKUP(MYRANKS_H[[#This Row],[IDFANGRAPHS]],STEAMER_H[],COLUMN(STEAMER_H[PA]),FALSE),0)</f>
        <v>160</v>
      </c>
      <c r="H422" s="52">
        <f>IFERROR(VLOOKUP(MYRANKS_H[[#This Row],[IDFANGRAPHS]],STEAMER_H[],COLUMN(STEAMER_H[AB]),FALSE),0)</f>
        <v>147</v>
      </c>
      <c r="I422" s="52">
        <f>IFERROR(VLOOKUP(MYRANKS_H[[#This Row],[IDFANGRAPHS]],STEAMER_H[],COLUMN(STEAMER_H[H]),FALSE),0)</f>
        <v>40</v>
      </c>
      <c r="J422" s="52">
        <f>IFERROR(VLOOKUP(MYRANKS_H[[#This Row],[IDFANGRAPHS]],STEAMER_H[],COLUMN(STEAMER_H[2B]),FALSE),0)</f>
        <v>5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</v>
      </c>
      <c r="M422" s="52">
        <f>IFERROR(VLOOKUP(MYRANKS_H[[#This Row],[IDFANGRAPHS]],STEAMER_H[],COLUMN(STEAMER_H[R]),FALSE),0)</f>
        <v>13</v>
      </c>
      <c r="N422" s="52">
        <f>IFERROR(VLOOKUP(MYRANKS_H[[#This Row],[IDFANGRAPHS]],STEAMER_H[],COLUMN(STEAMER_H[RBI]),FALSE),0)</f>
        <v>12</v>
      </c>
      <c r="O422" s="52">
        <f>IFERROR(VLOOKUP(MYRANKS_H[[#This Row],[IDFANGRAPHS]],STEAMER_H[],COLUMN(STEAMER_H[BB]),FALSE),0)</f>
        <v>10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21</v>
      </c>
      <c r="R422" s="52">
        <f>IFERROR(VLOOKUP(MYRANKS_H[[#This Row],[IDFANGRAPHS]],STEAMER_H[],COLUMN(STEAMER_H[SB]),FALSE),0)</f>
        <v>7</v>
      </c>
      <c r="S422" s="54">
        <f>IFERROR(MYRANKS_H[[#This Row],[H]]/MYRANKS_H[[#This Row],[AB]],0)</f>
        <v>0.27210884353741499</v>
      </c>
      <c r="T422" s="54">
        <f>IFERROR((MYRANKS_H[[#This Row],[H]]+MYRANKS_H[[#This Row],[BB]]+MYRANKS_H[[#This Row],[HBP]])/(MYRANKS_H[[#This Row],[AB]]+MYRANKS_H[[#This Row],[BB]]+MYRANKS_H[[#This Row],[HBP]]),0)</f>
        <v>0.32278481012658228</v>
      </c>
      <c r="U422" s="54">
        <f>IFERROR((MYRANKS_H[[#This Row],[H]]+MYRANKS_H[[#This Row],[2B]]+2*MYRANKS_H[[#This Row],[3B]]+3*MYRANKS_H[[#This Row],[HR]])/MYRANKS_H[[#This Row],[AB]],0)</f>
        <v>0.3401360544217687</v>
      </c>
      <c r="V4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422" s="69">
        <f>VLOOKUP(MYRANKS_H[[#This Row],[POS]],REPLACEMENT_LEVEL[],2,FALSE)</f>
        <v>496</v>
      </c>
      <c r="X422" s="69">
        <f>MYRANKS_H[[#This Row],[PROJ PTS]]-MYRANKS_H[[#This Row],[REPL LEVEL]]</f>
        <v>-363</v>
      </c>
    </row>
    <row r="423" spans="1:24" x14ac:dyDescent="0.25">
      <c r="A423" s="44" t="s">
        <v>19635</v>
      </c>
      <c r="B423" s="46" t="str">
        <f>VLOOKUP(MYRANKS_H[[#This Row],[PLAYERID]],PLAYERIDMAP[],COLUMN(PLAYERIDMAP[LASTNAME]),FALSE)</f>
        <v>Solarte</v>
      </c>
      <c r="C423" s="51" t="str">
        <f>VLOOKUP(MYRANKS_H[[#This Row],[PLAYERID]],PLAYERIDMAP[],COLUMN(PLAYERIDMAP[FIRSTNAME]),FALSE)</f>
        <v>Yangervis</v>
      </c>
      <c r="D423" s="51" t="str">
        <f>VLOOKUP(MYRANKS_H[[#This Row],[PLAYERID]],PLAYERIDMAP[],COLUMN(PLAYERIDMAP[TEAM]),FALSE)</f>
        <v>SD</v>
      </c>
      <c r="E423" s="51" t="str">
        <f>VLOOKUP(MYRANKS_H[[#This Row],[PLAYERID]],PLAYERIDMAP[],COLUMN(PLAYERIDMAP[POS]),FALSE)</f>
        <v>2B</v>
      </c>
      <c r="F423" s="51">
        <f>VLOOKUP(MYRANKS_H[[#This Row],[PLAYERID]],PLAYERIDMAP[],COLUMN(PLAYERIDMAP[IDFANGRAPHS]),FALSE)</f>
        <v>5352</v>
      </c>
      <c r="G423" s="52">
        <f>IFERROR(VLOOKUP(MYRANKS_H[[#This Row],[IDFANGRAPHS]],STEAMER_H[],COLUMN(STEAMER_H[PA]),FALSE),0)</f>
        <v>142</v>
      </c>
      <c r="H423" s="52">
        <f>IFERROR(VLOOKUP(MYRANKS_H[[#This Row],[IDFANGRAPHS]],STEAMER_H[],COLUMN(STEAMER_H[AB]),FALSE),0)</f>
        <v>128</v>
      </c>
      <c r="I423" s="52">
        <f>IFERROR(VLOOKUP(MYRANKS_H[[#This Row],[IDFANGRAPHS]],STEAMER_H[],COLUMN(STEAMER_H[H]),FALSE),0)</f>
        <v>33</v>
      </c>
      <c r="J423" s="52">
        <f>IFERROR(VLOOKUP(MYRANKS_H[[#This Row],[IDFANGRAPHS]],STEAMER_H[],COLUMN(STEAMER_H[2B]),FALSE),0)</f>
        <v>6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2</v>
      </c>
      <c r="M423" s="52">
        <f>IFERROR(VLOOKUP(MYRANKS_H[[#This Row],[IDFANGRAPHS]],STEAMER_H[],COLUMN(STEAMER_H[R]),FALSE),0)</f>
        <v>15</v>
      </c>
      <c r="N423" s="52">
        <f>IFERROR(VLOOKUP(MYRANKS_H[[#This Row],[IDFANGRAPHS]],STEAMER_H[],COLUMN(STEAMER_H[RBI]),FALSE),0)</f>
        <v>12</v>
      </c>
      <c r="O423" s="52">
        <f>IFERROR(VLOOKUP(MYRANKS_H[[#This Row],[IDFANGRAPHS]],STEAMER_H[],COLUMN(STEAMER_H[BB]),FALSE),0)</f>
        <v>11</v>
      </c>
      <c r="P423" s="52">
        <f>IFERROR(VLOOKUP(MYRANKS_H[[#This Row],[IDFANGRAPHS]],STEAMER_H[],COLUMN(STEAMER_H[HBP]),FALSE),0)</f>
        <v>1</v>
      </c>
      <c r="Q423" s="52">
        <f>IFERROR(VLOOKUP(MYRANKS_H[[#This Row],[IDFANGRAPHS]],STEAMER_H[],COLUMN(STEAMER_H[SO]),FALSE),0)</f>
        <v>17</v>
      </c>
      <c r="R423" s="52">
        <f>IFERROR(VLOOKUP(MYRANKS_H[[#This Row],[IDFANGRAPHS]],STEAMER_H[],COLUMN(STEAMER_H[SB]),FALSE),0)</f>
        <v>1</v>
      </c>
      <c r="S423" s="54">
        <f>IFERROR(MYRANKS_H[[#This Row],[H]]/MYRANKS_H[[#This Row],[AB]],0)</f>
        <v>0.2578125</v>
      </c>
      <c r="T423" s="54">
        <f>IFERROR((MYRANKS_H[[#This Row],[H]]+MYRANKS_H[[#This Row],[BB]]+MYRANKS_H[[#This Row],[HBP]])/(MYRANKS_H[[#This Row],[AB]]+MYRANKS_H[[#This Row],[BB]]+MYRANKS_H[[#This Row],[HBP]]),0)</f>
        <v>0.32142857142857145</v>
      </c>
      <c r="U423" s="54">
        <f>IFERROR((MYRANKS_H[[#This Row],[H]]+MYRANKS_H[[#This Row],[2B]]+2*MYRANKS_H[[#This Row],[3B]]+3*MYRANKS_H[[#This Row],[HR]])/MYRANKS_H[[#This Row],[AB]],0)</f>
        <v>0.3515625</v>
      </c>
      <c r="V4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  <c r="W423" s="69">
        <f>VLOOKUP(MYRANKS_H[[#This Row],[POS]],REPLACEMENT_LEVEL[],2,FALSE)</f>
        <v>473</v>
      </c>
      <c r="X423" s="69">
        <f>MYRANKS_H[[#This Row],[PROJ PTS]]-MYRANKS_H[[#This Row],[REPL LEVEL]]</f>
        <v>-364</v>
      </c>
    </row>
    <row r="424" spans="1:24" ht="15" customHeight="1" x14ac:dyDescent="0.25">
      <c r="A424" s="44" t="s">
        <v>15289</v>
      </c>
      <c r="B424" s="46" t="str">
        <f>VLOOKUP(MYRANKS_H[[#This Row],[PLAYERID]],PLAYERIDMAP[],COLUMN(PLAYERIDMAP[LASTNAME]),FALSE)</f>
        <v>Buxton</v>
      </c>
      <c r="C424" s="51" t="str">
        <f>VLOOKUP(MYRANKS_H[[#This Row],[PLAYERID]],PLAYERIDMAP[],COLUMN(PLAYERIDMAP[FIRSTNAME]),FALSE)</f>
        <v>Byron</v>
      </c>
      <c r="D424" s="51" t="str">
        <f>VLOOKUP(MYRANKS_H[[#This Row],[PLAYERID]],PLAYERIDMAP[],COLUMN(PLAYERIDMAP[TEAM]),FALSE)</f>
        <v>MIN</v>
      </c>
      <c r="E424" s="51" t="str">
        <f>VLOOKUP(MYRANKS_H[[#This Row],[PLAYERID]],PLAYERIDMAP[],COLUMN(PLAYERIDMAP[POS]),FALSE)</f>
        <v>OF</v>
      </c>
      <c r="F424" s="51" t="str">
        <f>VLOOKUP(MYRANKS_H[[#This Row],[PLAYERID]],PLAYERIDMAP[],COLUMN(PLAYERIDMAP[IDFANGRAPHS]),FALSE)</f>
        <v>sa657851</v>
      </c>
      <c r="G424" s="52">
        <f>IFERROR(VLOOKUP(MYRANKS_H[[#This Row],[IDFANGRAPHS]],STEAMER_H[],COLUMN(STEAMER_H[PA]),FALSE),0)</f>
        <v>144</v>
      </c>
      <c r="H424" s="52">
        <f>IFERROR(VLOOKUP(MYRANKS_H[[#This Row],[IDFANGRAPHS]],STEAMER_H[],COLUMN(STEAMER_H[AB]),FALSE),0)</f>
        <v>131</v>
      </c>
      <c r="I424" s="52">
        <f>IFERROR(VLOOKUP(MYRANKS_H[[#This Row],[IDFANGRAPHS]],STEAMER_H[],COLUMN(STEAMER_H[H]),FALSE),0)</f>
        <v>32</v>
      </c>
      <c r="J424" s="52">
        <f>IFERROR(VLOOKUP(MYRANKS_H[[#This Row],[IDFANGRAPHS]],STEAMER_H[],COLUMN(STEAMER_H[2B]),FALSE),0)</f>
        <v>5</v>
      </c>
      <c r="K424" s="52">
        <f>IFERROR(VLOOKUP(MYRANKS_H[[#This Row],[IDFANGRAPHS]],STEAMER_H[],COLUMN(STEAMER_H[3B]),FALSE),0)</f>
        <v>1</v>
      </c>
      <c r="L424" s="52">
        <f>IFERROR(VLOOKUP(MYRANKS_H[[#This Row],[IDFANGRAPHS]],STEAMER_H[],COLUMN(STEAMER_H[HR]),FALSE),0)</f>
        <v>3</v>
      </c>
      <c r="M424" s="52">
        <f>IFERROR(VLOOKUP(MYRANKS_H[[#This Row],[IDFANGRAPHS]],STEAMER_H[],COLUMN(STEAMER_H[R]),FALSE),0)</f>
        <v>16</v>
      </c>
      <c r="N424" s="52">
        <f>IFERROR(VLOOKUP(MYRANKS_H[[#This Row],[IDFANGRAPHS]],STEAMER_H[],COLUMN(STEAMER_H[RBI]),FALSE),0)</f>
        <v>15</v>
      </c>
      <c r="O424" s="52">
        <f>IFERROR(VLOOKUP(MYRANKS_H[[#This Row],[IDFANGRAPHS]],STEAMER_H[],COLUMN(STEAMER_H[BB]),FALSE),0)</f>
        <v>10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31</v>
      </c>
      <c r="R424" s="52">
        <f>IFERROR(VLOOKUP(MYRANKS_H[[#This Row],[IDFANGRAPHS]],STEAMER_H[],COLUMN(STEAMER_H[SB]),FALSE),0)</f>
        <v>8</v>
      </c>
      <c r="S424" s="54">
        <f>IFERROR(MYRANKS_H[[#This Row],[H]]/MYRANKS_H[[#This Row],[AB]],0)</f>
        <v>0.24427480916030533</v>
      </c>
      <c r="T424" s="54">
        <f>IFERROR((MYRANKS_H[[#This Row],[H]]+MYRANKS_H[[#This Row],[BB]]+MYRANKS_H[[#This Row],[HBP]])/(MYRANKS_H[[#This Row],[AB]]+MYRANKS_H[[#This Row],[BB]]+MYRANKS_H[[#This Row],[HBP]]),0)</f>
        <v>0.30281690140845069</v>
      </c>
      <c r="U424" s="54">
        <f>IFERROR((MYRANKS_H[[#This Row],[H]]+MYRANKS_H[[#This Row],[2B]]+2*MYRANKS_H[[#This Row],[3B]]+3*MYRANKS_H[[#This Row],[HR]])/MYRANKS_H[[#This Row],[AB]],0)</f>
        <v>0.36641221374045801</v>
      </c>
      <c r="V4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24" s="69">
        <f>VLOOKUP(MYRANKS_H[[#This Row],[POS]],REPLACEMENT_LEVEL[],2,FALSE)</f>
        <v>496</v>
      </c>
      <c r="X424" s="69">
        <f>MYRANKS_H[[#This Row],[PROJ PTS]]-MYRANKS_H[[#This Row],[REPL LEVEL]]</f>
        <v>-366</v>
      </c>
    </row>
    <row r="425" spans="1:24" ht="15" customHeight="1" x14ac:dyDescent="0.25">
      <c r="A425" s="48" t="s">
        <v>15539</v>
      </c>
      <c r="B425" s="46" t="str">
        <f>VLOOKUP(MYRANKS_H[[#This Row],[PLAYERID]],PLAYERIDMAP[],COLUMN(PLAYERIDMAP[LASTNAME]),FALSE)</f>
        <v>Chavez</v>
      </c>
      <c r="C425" s="51" t="str">
        <f>VLOOKUP(MYRANKS_H[[#This Row],[PLAYERID]],PLAYERIDMAP[],COLUMN(PLAYERIDMAP[FIRSTNAME]),FALSE)</f>
        <v>Endy</v>
      </c>
      <c r="D425" s="51" t="str">
        <f>VLOOKUP(MYRANKS_H[[#This Row],[PLAYERID]],PLAYERIDMAP[],COLUMN(PLAYERIDMAP[TEAM]),FALSE)</f>
        <v>SEA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768</v>
      </c>
      <c r="G425" s="52">
        <f>IFERROR(VLOOKUP(MYRANKS_H[[#This Row],[IDFANGRAPHS]],STEAMER_H[],COLUMN(STEAMER_H[PA]),FALSE),0)</f>
        <v>173</v>
      </c>
      <c r="H425" s="52">
        <f>IFERROR(VLOOKUP(MYRANKS_H[[#This Row],[IDFANGRAPHS]],STEAMER_H[],COLUMN(STEAMER_H[AB]),FALSE),0)</f>
        <v>161</v>
      </c>
      <c r="I425" s="52">
        <f>IFERROR(VLOOKUP(MYRANKS_H[[#This Row],[IDFANGRAPHS]],STEAMER_H[],COLUMN(STEAMER_H[H]),FALSE),0)</f>
        <v>42</v>
      </c>
      <c r="J425" s="52">
        <f>IFERROR(VLOOKUP(MYRANKS_H[[#This Row],[IDFANGRAPHS]],STEAMER_H[],COLUMN(STEAMER_H[2B]),FALSE),0)</f>
        <v>7</v>
      </c>
      <c r="K425" s="52">
        <f>IFERROR(VLOOKUP(MYRANKS_H[[#This Row],[IDFANGRAPHS]],STEAMER_H[],COLUMN(STEAMER_H[3B]),FALSE),0)</f>
        <v>1</v>
      </c>
      <c r="L425" s="52">
        <f>IFERROR(VLOOKUP(MYRANKS_H[[#This Row],[IDFANGRAPHS]],STEAMER_H[],COLUMN(STEAMER_H[HR]),FALSE),0)</f>
        <v>2</v>
      </c>
      <c r="M425" s="52">
        <f>IFERROR(VLOOKUP(MYRANKS_H[[#This Row],[IDFANGRAPHS]],STEAMER_H[],COLUMN(STEAMER_H[R]),FALSE),0)</f>
        <v>16</v>
      </c>
      <c r="N425" s="52">
        <f>IFERROR(VLOOKUP(MYRANKS_H[[#This Row],[IDFANGRAPHS]],STEAMER_H[],COLUMN(STEAMER_H[RBI]),FALSE),0)</f>
        <v>14</v>
      </c>
      <c r="O425" s="52">
        <f>IFERROR(VLOOKUP(MYRANKS_H[[#This Row],[IDFANGRAPHS]],STEAMER_H[],COLUMN(STEAMER_H[BB]),FALSE),0)</f>
        <v>9</v>
      </c>
      <c r="P425" s="52">
        <f>IFERROR(VLOOKUP(MYRANKS_H[[#This Row],[IDFANGRAPHS]],STEAMER_H[],COLUMN(STEAMER_H[HBP]),FALSE),0)</f>
        <v>1</v>
      </c>
      <c r="Q425" s="52">
        <f>IFERROR(VLOOKUP(MYRANKS_H[[#This Row],[IDFANGRAPHS]],STEAMER_H[],COLUMN(STEAMER_H[SO]),FALSE),0)</f>
        <v>23</v>
      </c>
      <c r="R425" s="52">
        <f>IFERROR(VLOOKUP(MYRANKS_H[[#This Row],[IDFANGRAPHS]],STEAMER_H[],COLUMN(STEAMER_H[SB]),FALSE),0)</f>
        <v>3</v>
      </c>
      <c r="S425" s="54">
        <f>IFERROR(MYRANKS_H[[#This Row],[H]]/MYRANKS_H[[#This Row],[AB]],0)</f>
        <v>0.2608695652173913</v>
      </c>
      <c r="T425" s="54">
        <f>IFERROR((MYRANKS_H[[#This Row],[H]]+MYRANKS_H[[#This Row],[BB]]+MYRANKS_H[[#This Row],[HBP]])/(MYRANKS_H[[#This Row],[AB]]+MYRANKS_H[[#This Row],[BB]]+MYRANKS_H[[#This Row],[HBP]]),0)</f>
        <v>0.30409356725146197</v>
      </c>
      <c r="U425" s="54">
        <f>IFERROR((MYRANKS_H[[#This Row],[H]]+MYRANKS_H[[#This Row],[2B]]+2*MYRANKS_H[[#This Row],[3B]]+3*MYRANKS_H[[#This Row],[HR]])/MYRANKS_H[[#This Row],[AB]],0)</f>
        <v>0.35403726708074534</v>
      </c>
      <c r="V4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25" s="69">
        <f>VLOOKUP(MYRANKS_H[[#This Row],[POS]],REPLACEMENT_LEVEL[],2,FALSE)</f>
        <v>496</v>
      </c>
      <c r="X425" s="69">
        <f>MYRANKS_H[[#This Row],[PROJ PTS]]-MYRANKS_H[[#This Row],[REPL LEVEL]]</f>
        <v>-367</v>
      </c>
    </row>
    <row r="426" spans="1:24" ht="15" customHeight="1" x14ac:dyDescent="0.25">
      <c r="A426" s="44" t="s">
        <v>19438</v>
      </c>
      <c r="B426" s="46" t="str">
        <f>VLOOKUP(MYRANKS_H[[#This Row],[PLAYERID]],PLAYERIDMAP[],COLUMN(PLAYERIDMAP[LASTNAME]),FALSE)</f>
        <v>Satin</v>
      </c>
      <c r="C426" s="51" t="str">
        <f>VLOOKUP(MYRANKS_H[[#This Row],[PLAYERID]],PLAYERIDMAP[],COLUMN(PLAYERIDMAP[FIRSTNAME]),FALSE)</f>
        <v>Josh</v>
      </c>
      <c r="D426" s="51" t="str">
        <f>VLOOKUP(MYRANKS_H[[#This Row],[PLAYERID]],PLAYERIDMAP[],COLUMN(PLAYERIDMAP[TEAM]),FALSE)</f>
        <v>NYM</v>
      </c>
      <c r="E426" s="51" t="str">
        <f>VLOOKUP(MYRANKS_H[[#This Row],[PLAYERID]],PLAYERIDMAP[],COLUMN(PLAYERIDMAP[POS]),FALSE)</f>
        <v>1B</v>
      </c>
      <c r="F426" s="51">
        <f>VLOOKUP(MYRANKS_H[[#This Row],[PLAYERID]],PLAYERIDMAP[],COLUMN(PLAYERIDMAP[IDFANGRAPHS]),FALSE)</f>
        <v>6788</v>
      </c>
      <c r="G426" s="52">
        <f>IFERROR(VLOOKUP(MYRANKS_H[[#This Row],[IDFANGRAPHS]],STEAMER_H[],COLUMN(STEAMER_H[PA]),FALSE),0)</f>
        <v>121</v>
      </c>
      <c r="H426" s="52">
        <f>IFERROR(VLOOKUP(MYRANKS_H[[#This Row],[IDFANGRAPHS]],STEAMER_H[],COLUMN(STEAMER_H[AB]),FALSE),0)</f>
        <v>105</v>
      </c>
      <c r="I426" s="52">
        <f>IFERROR(VLOOKUP(MYRANKS_H[[#This Row],[IDFANGRAPHS]],STEAMER_H[],COLUMN(STEAMER_H[H]),FALSE),0)</f>
        <v>26</v>
      </c>
      <c r="J426" s="52">
        <f>IFERROR(VLOOKUP(MYRANKS_H[[#This Row],[IDFANGRAPHS]],STEAMER_H[],COLUMN(STEAMER_H[2B]),FALSE),0)</f>
        <v>5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2</v>
      </c>
      <c r="M426" s="52">
        <f>IFERROR(VLOOKUP(MYRANKS_H[[#This Row],[IDFANGRAPHS]],STEAMER_H[],COLUMN(STEAMER_H[R]),FALSE),0)</f>
        <v>12</v>
      </c>
      <c r="N426" s="52">
        <f>IFERROR(VLOOKUP(MYRANKS_H[[#This Row],[IDFANGRAPHS]],STEAMER_H[],COLUMN(STEAMER_H[RBI]),FALSE),0)</f>
        <v>12</v>
      </c>
      <c r="O426" s="52">
        <f>IFERROR(VLOOKUP(MYRANKS_H[[#This Row],[IDFANGRAPHS]],STEAMER_H[],COLUMN(STEAMER_H[BB]),FALSE),0)</f>
        <v>13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26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0.24761904761904763</v>
      </c>
      <c r="T426" s="54">
        <f>IFERROR((MYRANKS_H[[#This Row],[H]]+MYRANKS_H[[#This Row],[BB]]+MYRANKS_H[[#This Row],[HBP]])/(MYRANKS_H[[#This Row],[AB]]+MYRANKS_H[[#This Row],[BB]]+MYRANKS_H[[#This Row],[HBP]]),0)</f>
        <v>0.33613445378151263</v>
      </c>
      <c r="U426" s="54">
        <f>IFERROR((MYRANKS_H[[#This Row],[H]]+MYRANKS_H[[#This Row],[2B]]+2*MYRANKS_H[[#This Row],[3B]]+3*MYRANKS_H[[#This Row],[HR]])/MYRANKS_H[[#This Row],[AB]],0)</f>
        <v>0.35238095238095241</v>
      </c>
      <c r="V4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  <c r="W426" s="69">
        <f>VLOOKUP(MYRANKS_H[[#This Row],[POS]],REPLACEMENT_LEVEL[],2,FALSE)</f>
        <v>467</v>
      </c>
      <c r="X426" s="69">
        <f>MYRANKS_H[[#This Row],[PROJ PTS]]-MYRANKS_H[[#This Row],[REPL LEVEL]]</f>
        <v>-367</v>
      </c>
    </row>
    <row r="427" spans="1:24" x14ac:dyDescent="0.25">
      <c r="A427" s="44" t="s">
        <v>19763</v>
      </c>
      <c r="B427" s="46" t="str">
        <f>VLOOKUP(MYRANKS_H[[#This Row],[PLAYERID]],PLAYERIDMAP[],COLUMN(PLAYERIDMAP[LASTNAME]),FALSE)</f>
        <v>Sweeney</v>
      </c>
      <c r="C427" s="51" t="str">
        <f>VLOOKUP(MYRANKS_H[[#This Row],[PLAYERID]],PLAYERIDMAP[],COLUMN(PLAYERIDMAP[FIRSTNAME]),FALSE)</f>
        <v>Ryan</v>
      </c>
      <c r="D427" s="51" t="str">
        <f>VLOOKUP(MYRANKS_H[[#This Row],[PLAYERID]],PLAYERIDMAP[],COLUMN(PLAYERIDMAP[TEAM]),FALSE)</f>
        <v>CHC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6352</v>
      </c>
      <c r="G427" s="52">
        <f>IFERROR(VLOOKUP(MYRANKS_H[[#This Row],[IDFANGRAPHS]],STEAMER_H[],COLUMN(STEAMER_H[PA]),FALSE),0)</f>
        <v>155</v>
      </c>
      <c r="H427" s="52">
        <f>IFERROR(VLOOKUP(MYRANKS_H[[#This Row],[IDFANGRAPHS]],STEAMER_H[],COLUMN(STEAMER_H[AB]),FALSE),0)</f>
        <v>140</v>
      </c>
      <c r="I427" s="52">
        <f>IFERROR(VLOOKUP(MYRANKS_H[[#This Row],[IDFANGRAPHS]],STEAMER_H[],COLUMN(STEAMER_H[H]),FALSE),0)</f>
        <v>37</v>
      </c>
      <c r="J427" s="52">
        <f>IFERROR(VLOOKUP(MYRANKS_H[[#This Row],[IDFANGRAPHS]],STEAMER_H[],COLUMN(STEAMER_H[2B]),FALSE),0)</f>
        <v>8</v>
      </c>
      <c r="K427" s="52">
        <f>IFERROR(VLOOKUP(MYRANKS_H[[#This Row],[IDFANGRAPHS]],STEAMER_H[],COLUMN(STEAMER_H[3B]),FALSE),0)</f>
        <v>1</v>
      </c>
      <c r="L427" s="52">
        <f>IFERROR(VLOOKUP(MYRANKS_H[[#This Row],[IDFANGRAPHS]],STEAMER_H[],COLUMN(STEAMER_H[HR]),FALSE),0)</f>
        <v>2</v>
      </c>
      <c r="M427" s="52">
        <f>IFERROR(VLOOKUP(MYRANKS_H[[#This Row],[IDFANGRAPHS]],STEAMER_H[],COLUMN(STEAMER_H[R]),FALSE),0)</f>
        <v>15</v>
      </c>
      <c r="N427" s="52">
        <f>IFERROR(VLOOKUP(MYRANKS_H[[#This Row],[IDFANGRAPHS]],STEAMER_H[],COLUMN(STEAMER_H[RBI]),FALSE),0)</f>
        <v>15</v>
      </c>
      <c r="O427" s="52">
        <f>IFERROR(VLOOKUP(MYRANKS_H[[#This Row],[IDFANGRAPHS]],STEAMER_H[],COLUMN(STEAMER_H[BB]),FALSE),0)</f>
        <v>11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25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0.26428571428571429</v>
      </c>
      <c r="T427" s="54">
        <f>IFERROR((MYRANKS_H[[#This Row],[H]]+MYRANKS_H[[#This Row],[BB]]+MYRANKS_H[[#This Row],[HBP]])/(MYRANKS_H[[#This Row],[AB]]+MYRANKS_H[[#This Row],[BB]]+MYRANKS_H[[#This Row],[HBP]]),0)</f>
        <v>0.32236842105263158</v>
      </c>
      <c r="U427" s="54">
        <f>IFERROR((MYRANKS_H[[#This Row],[H]]+MYRANKS_H[[#This Row],[2B]]+2*MYRANKS_H[[#This Row],[3B]]+3*MYRANKS_H[[#This Row],[HR]])/MYRANKS_H[[#This Row],[AB]],0)</f>
        <v>0.37857142857142856</v>
      </c>
      <c r="V4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  <c r="W427" s="69">
        <f>VLOOKUP(MYRANKS_H[[#This Row],[POS]],REPLACEMENT_LEVEL[],2,FALSE)</f>
        <v>496</v>
      </c>
      <c r="X427" s="69">
        <f>MYRANKS_H[[#This Row],[PROJ PTS]]-MYRANKS_H[[#This Row],[REPL LEVEL]]</f>
        <v>-368</v>
      </c>
    </row>
    <row r="428" spans="1:24" ht="15" customHeight="1" x14ac:dyDescent="0.25">
      <c r="A428" s="44" t="s">
        <v>19457</v>
      </c>
      <c r="B428" s="46" t="str">
        <f>VLOOKUP(MYRANKS_H[[#This Row],[PLAYERID]],PLAYERIDMAP[],COLUMN(PLAYERIDMAP[LASTNAME]),FALSE)</f>
        <v>Schafer</v>
      </c>
      <c r="C428" s="51" t="str">
        <f>VLOOKUP(MYRANKS_H[[#This Row],[PLAYERID]],PLAYERIDMAP[],COLUMN(PLAYERIDMAP[FIRSTNAME]),FALSE)</f>
        <v>Logan</v>
      </c>
      <c r="D428" s="51" t="str">
        <f>VLOOKUP(MYRANKS_H[[#This Row],[PLAYERID]],PLAYERIDMAP[],COLUMN(PLAYERIDMAP[TEAM]),FALSE)</f>
        <v>MIL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7937</v>
      </c>
      <c r="G428" s="52">
        <f>IFERROR(VLOOKUP(MYRANKS_H[[#This Row],[IDFANGRAPHS]],STEAMER_H[],COLUMN(STEAMER_H[PA]),FALSE),0)</f>
        <v>184</v>
      </c>
      <c r="H428" s="52">
        <f>IFERROR(VLOOKUP(MYRANKS_H[[#This Row],[IDFANGRAPHS]],STEAMER_H[],COLUMN(STEAMER_H[AB]),FALSE),0)</f>
        <v>166</v>
      </c>
      <c r="I428" s="52">
        <f>IFERROR(VLOOKUP(MYRANKS_H[[#This Row],[IDFANGRAPHS]],STEAMER_H[],COLUMN(STEAMER_H[H]),FALSE),0)</f>
        <v>39</v>
      </c>
      <c r="J428" s="52">
        <f>IFERROR(VLOOKUP(MYRANKS_H[[#This Row],[IDFANGRAPHS]],STEAMER_H[],COLUMN(STEAMER_H[2B]),FALSE),0)</f>
        <v>8</v>
      </c>
      <c r="K428" s="52">
        <f>IFERROR(VLOOKUP(MYRANKS_H[[#This Row],[IDFANGRAPHS]],STEAMER_H[],COLUMN(STEAMER_H[3B]),FALSE),0)</f>
        <v>1</v>
      </c>
      <c r="L428" s="52">
        <f>IFERROR(VLOOKUP(MYRANKS_H[[#This Row],[IDFANGRAPHS]],STEAMER_H[],COLUMN(STEAMER_H[HR]),FALSE),0)</f>
        <v>2</v>
      </c>
      <c r="M428" s="52">
        <f>IFERROR(VLOOKUP(MYRANKS_H[[#This Row],[IDFANGRAPHS]],STEAMER_H[],COLUMN(STEAMER_H[R]),FALSE),0)</f>
        <v>17</v>
      </c>
      <c r="N428" s="52">
        <f>IFERROR(VLOOKUP(MYRANKS_H[[#This Row],[IDFANGRAPHS]],STEAMER_H[],COLUMN(STEAMER_H[RBI]),FALSE),0)</f>
        <v>16</v>
      </c>
      <c r="O428" s="52">
        <f>IFERROR(VLOOKUP(MYRANKS_H[[#This Row],[IDFANGRAPHS]],STEAMER_H[],COLUMN(STEAMER_H[BB]),FALSE),0)</f>
        <v>14</v>
      </c>
      <c r="P428" s="52">
        <f>IFERROR(VLOOKUP(MYRANKS_H[[#This Row],[IDFANGRAPHS]],STEAMER_H[],COLUMN(STEAMER_H[HBP]),FALSE),0)</f>
        <v>2</v>
      </c>
      <c r="Q428" s="52">
        <f>IFERROR(VLOOKUP(MYRANKS_H[[#This Row],[IDFANGRAPHS]],STEAMER_H[],COLUMN(STEAMER_H[SO]),FALSE),0)</f>
        <v>33</v>
      </c>
      <c r="R428" s="52">
        <f>IFERROR(VLOOKUP(MYRANKS_H[[#This Row],[IDFANGRAPHS]],STEAMER_H[],COLUMN(STEAMER_H[SB]),FALSE),0)</f>
        <v>3</v>
      </c>
      <c r="S428" s="54">
        <f>IFERROR(MYRANKS_H[[#This Row],[H]]/MYRANKS_H[[#This Row],[AB]],0)</f>
        <v>0.23493975903614459</v>
      </c>
      <c r="T428" s="54">
        <f>IFERROR((MYRANKS_H[[#This Row],[H]]+MYRANKS_H[[#This Row],[BB]]+MYRANKS_H[[#This Row],[HBP]])/(MYRANKS_H[[#This Row],[AB]]+MYRANKS_H[[#This Row],[BB]]+MYRANKS_H[[#This Row],[HBP]]),0)</f>
        <v>0.30219780219780218</v>
      </c>
      <c r="U428" s="54">
        <f>IFERROR((MYRANKS_H[[#This Row],[H]]+MYRANKS_H[[#This Row],[2B]]+2*MYRANKS_H[[#This Row],[3B]]+3*MYRANKS_H[[#This Row],[HR]])/MYRANKS_H[[#This Row],[AB]],0)</f>
        <v>0.33132530120481929</v>
      </c>
      <c r="V4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28" s="69">
        <f>VLOOKUP(MYRANKS_H[[#This Row],[POS]],REPLACEMENT_LEVEL[],2,FALSE)</f>
        <v>496</v>
      </c>
      <c r="X428" s="69">
        <f>MYRANKS_H[[#This Row],[PROJ PTS]]-MYRANKS_H[[#This Row],[REPL LEVEL]]</f>
        <v>-369</v>
      </c>
    </row>
    <row r="429" spans="1:24" ht="15" customHeight="1" x14ac:dyDescent="0.25">
      <c r="A429" s="44" t="s">
        <v>18739</v>
      </c>
      <c r="B429" s="46" t="str">
        <f>VLOOKUP(MYRANKS_H[[#This Row],[PLAYERID]],PLAYERIDMAP[],COLUMN(PLAYERIDMAP[LASTNAME]),FALSE)</f>
        <v>Perez</v>
      </c>
      <c r="C429" s="51" t="str">
        <f>VLOOKUP(MYRANKS_H[[#This Row],[PLAYERID]],PLAYERIDMAP[],COLUMN(PLAYERIDMAP[FIRSTNAME]),FALSE)</f>
        <v>Hernan</v>
      </c>
      <c r="D429" s="51" t="str">
        <f>VLOOKUP(MYRANKS_H[[#This Row],[PLAYERID]],PLAYERIDMAP[],COLUMN(PLAYERIDMAP[TEAM]),FALSE)</f>
        <v>DET</v>
      </c>
      <c r="E429" s="51" t="str">
        <f>VLOOKUP(MYRANKS_H[[#This Row],[PLAYERID]],PLAYERIDMAP[],COLUMN(PLAYERIDMAP[POS]),FALSE)</f>
        <v>2B</v>
      </c>
      <c r="F429" s="51">
        <f>VLOOKUP(MYRANKS_H[[#This Row],[PLAYERID]],PLAYERIDMAP[],COLUMN(PLAYERIDMAP[IDFANGRAPHS]),FALSE)</f>
        <v>5751</v>
      </c>
      <c r="G429" s="52">
        <f>IFERROR(VLOOKUP(MYRANKS_H[[#This Row],[IDFANGRAPHS]],STEAMER_H[],COLUMN(STEAMER_H[PA]),FALSE),0)</f>
        <v>137</v>
      </c>
      <c r="H429" s="52">
        <f>IFERROR(VLOOKUP(MYRANKS_H[[#This Row],[IDFANGRAPHS]],STEAMER_H[],COLUMN(STEAMER_H[AB]),FALSE),0)</f>
        <v>128</v>
      </c>
      <c r="I429" s="52">
        <f>IFERROR(VLOOKUP(MYRANKS_H[[#This Row],[IDFANGRAPHS]],STEAMER_H[],COLUMN(STEAMER_H[H]),FALSE),0)</f>
        <v>34</v>
      </c>
      <c r="J429" s="52">
        <f>IFERROR(VLOOKUP(MYRANKS_H[[#This Row],[IDFANGRAPHS]],STEAMER_H[],COLUMN(STEAMER_H[2B]),FALSE),0)</f>
        <v>6</v>
      </c>
      <c r="K429" s="52">
        <f>IFERROR(VLOOKUP(MYRANKS_H[[#This Row],[IDFANGRAPHS]],STEAMER_H[],COLUMN(STEAMER_H[3B]),FALSE),0)</f>
        <v>1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14</v>
      </c>
      <c r="N429" s="52">
        <f>IFERROR(VLOOKUP(MYRANKS_H[[#This Row],[IDFANGRAPHS]],STEAMER_H[],COLUMN(STEAMER_H[RBI]),FALSE),0)</f>
        <v>13</v>
      </c>
      <c r="O429" s="52">
        <f>IFERROR(VLOOKUP(MYRANKS_H[[#This Row],[IDFANGRAPHS]],STEAMER_H[],COLUMN(STEAMER_H[BB]),FALSE),0)</f>
        <v>6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4</v>
      </c>
      <c r="S429" s="54">
        <f>IFERROR(MYRANKS_H[[#This Row],[H]]/MYRANKS_H[[#This Row],[AB]],0)</f>
        <v>0.265625</v>
      </c>
      <c r="T429" s="54">
        <f>IFERROR((MYRANKS_H[[#This Row],[H]]+MYRANKS_H[[#This Row],[BB]]+MYRANKS_H[[#This Row],[HBP]])/(MYRANKS_H[[#This Row],[AB]]+MYRANKS_H[[#This Row],[BB]]+MYRANKS_H[[#This Row],[HBP]]),0)</f>
        <v>0.3037037037037037</v>
      </c>
      <c r="U429" s="54">
        <f>IFERROR((MYRANKS_H[[#This Row],[H]]+MYRANKS_H[[#This Row],[2B]]+2*MYRANKS_H[[#This Row],[3B]]+3*MYRANKS_H[[#This Row],[HR]])/MYRANKS_H[[#This Row],[AB]],0)</f>
        <v>0.3515625</v>
      </c>
      <c r="V4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  <c r="W429" s="69">
        <f>VLOOKUP(MYRANKS_H[[#This Row],[POS]],REPLACEMENT_LEVEL[],2,FALSE)</f>
        <v>473</v>
      </c>
      <c r="X429" s="69">
        <f>MYRANKS_H[[#This Row],[PROJ PTS]]-MYRANKS_H[[#This Row],[REPL LEVEL]]</f>
        <v>-369</v>
      </c>
    </row>
    <row r="430" spans="1:24" x14ac:dyDescent="0.25">
      <c r="A430" s="44" t="s">
        <v>16744</v>
      </c>
      <c r="B430" s="46" t="str">
        <f>VLOOKUP(MYRANKS_H[[#This Row],[PLAYERID]],PLAYERIDMAP[],COLUMN(PLAYERIDMAP[LASTNAME]),FALSE)</f>
        <v>Guzman</v>
      </c>
      <c r="C430" s="51" t="str">
        <f>VLOOKUP(MYRANKS_H[[#This Row],[PLAYERID]],PLAYERIDMAP[],COLUMN(PLAYERIDMAP[FIRSTNAME]),FALSE)</f>
        <v>Jesus</v>
      </c>
      <c r="D430" s="51" t="str">
        <f>VLOOKUP(MYRANKS_H[[#This Row],[PLAYERID]],PLAYERIDMAP[],COLUMN(PLAYERIDMAP[TEAM]),FALSE)</f>
        <v>HOU</v>
      </c>
      <c r="E430" s="51" t="str">
        <f>VLOOKUP(MYRANKS_H[[#This Row],[PLAYERID]],PLAYERIDMAP[],COLUMN(PLAYERIDMAP[POS]),FALSE)</f>
        <v>1B</v>
      </c>
      <c r="F430" s="51">
        <f>VLOOKUP(MYRANKS_H[[#This Row],[PLAYERID]],PLAYERIDMAP[],COLUMN(PLAYERIDMAP[IDFANGRAPHS]),FALSE)</f>
        <v>3118</v>
      </c>
      <c r="G430" s="52">
        <f>IFERROR(VLOOKUP(MYRANKS_H[[#This Row],[IDFANGRAPHS]],STEAMER_H[],COLUMN(STEAMER_H[PA]),FALSE),0)</f>
        <v>121</v>
      </c>
      <c r="H430" s="52">
        <f>IFERROR(VLOOKUP(MYRANKS_H[[#This Row],[IDFANGRAPHS]],STEAMER_H[],COLUMN(STEAMER_H[AB]),FALSE),0)</f>
        <v>108</v>
      </c>
      <c r="I430" s="52">
        <f>IFERROR(VLOOKUP(MYRANKS_H[[#This Row],[IDFANGRAPHS]],STEAMER_H[],COLUMN(STEAMER_H[H]),FALSE),0)</f>
        <v>25</v>
      </c>
      <c r="J430" s="52">
        <f>IFERROR(VLOOKUP(MYRANKS_H[[#This Row],[IDFANGRAPHS]],STEAMER_H[],COLUMN(STEAMER_H[2B]),FALSE),0)</f>
        <v>6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3</v>
      </c>
      <c r="M430" s="52">
        <f>IFERROR(VLOOKUP(MYRANKS_H[[#This Row],[IDFANGRAPHS]],STEAMER_H[],COLUMN(STEAMER_H[R]),FALSE),0)</f>
        <v>12</v>
      </c>
      <c r="N430" s="52">
        <f>IFERROR(VLOOKUP(MYRANKS_H[[#This Row],[IDFANGRAPHS]],STEAMER_H[],COLUMN(STEAMER_H[RBI]),FALSE),0)</f>
        <v>12</v>
      </c>
      <c r="O430" s="52">
        <f>IFERROR(VLOOKUP(MYRANKS_H[[#This Row],[IDFANGRAPHS]],STEAMER_H[],COLUMN(STEAMER_H[BB]),FALSE),0)</f>
        <v>11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30</v>
      </c>
      <c r="R430" s="52">
        <f>IFERROR(VLOOKUP(MYRANKS_H[[#This Row],[IDFANGRAPHS]],STEAMER_H[],COLUMN(STEAMER_H[SB]),FALSE),0)</f>
        <v>1</v>
      </c>
      <c r="S430" s="54">
        <f>IFERROR(MYRANKS_H[[#This Row],[H]]/MYRANKS_H[[#This Row],[AB]],0)</f>
        <v>0.23148148148148148</v>
      </c>
      <c r="T430" s="54">
        <f>IFERROR((MYRANKS_H[[#This Row],[H]]+MYRANKS_H[[#This Row],[BB]]+MYRANKS_H[[#This Row],[HBP]])/(MYRANKS_H[[#This Row],[AB]]+MYRANKS_H[[#This Row],[BB]]+MYRANKS_H[[#This Row],[HBP]]),0)</f>
        <v>0.30833333333333335</v>
      </c>
      <c r="U430" s="54">
        <f>IFERROR((MYRANKS_H[[#This Row],[H]]+MYRANKS_H[[#This Row],[2B]]+2*MYRANKS_H[[#This Row],[3B]]+3*MYRANKS_H[[#This Row],[HR]])/MYRANKS_H[[#This Row],[AB]],0)</f>
        <v>0.37037037037037035</v>
      </c>
      <c r="V4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0" s="69">
        <f>VLOOKUP(MYRANKS_H[[#This Row],[POS]],REPLACEMENT_LEVEL[],2,FALSE)</f>
        <v>467</v>
      </c>
      <c r="X430" s="69">
        <f>MYRANKS_H[[#This Row],[PROJ PTS]]-MYRANKS_H[[#This Row],[REPL LEVEL]]</f>
        <v>-369</v>
      </c>
    </row>
    <row r="431" spans="1:24" ht="15" customHeight="1" x14ac:dyDescent="0.25">
      <c r="A431" s="44" t="s">
        <v>18233</v>
      </c>
      <c r="B431" s="46" t="str">
        <f>VLOOKUP(MYRANKS_H[[#This Row],[PLAYERID]],PLAYERIDMAP[],COLUMN(PLAYERIDMAP[LASTNAME]),FALSE)</f>
        <v>Moore</v>
      </c>
      <c r="C431" s="51" t="str">
        <f>VLOOKUP(MYRANKS_H[[#This Row],[PLAYERID]],PLAYERIDMAP[],COLUMN(PLAYERIDMAP[FIRSTNAME]),FALSE)</f>
        <v>Tyler</v>
      </c>
      <c r="D431" s="51" t="str">
        <f>VLOOKUP(MYRANKS_H[[#This Row],[PLAYERID]],PLAYERIDMAP[],COLUMN(PLAYERIDMAP[TEAM]),FALSE)</f>
        <v>WAS</v>
      </c>
      <c r="E431" s="51" t="str">
        <f>VLOOKUP(MYRANKS_H[[#This Row],[PLAYERID]],PLAYERIDMAP[],COLUMN(PLAYERIDMAP[POS]),FALSE)</f>
        <v>1B</v>
      </c>
      <c r="F431" s="51">
        <f>VLOOKUP(MYRANKS_H[[#This Row],[PLAYERID]],PLAYERIDMAP[],COLUMN(PLAYERIDMAP[IDFANGRAPHS]),FALSE)</f>
        <v>7244</v>
      </c>
      <c r="G431" s="52">
        <f>IFERROR(VLOOKUP(MYRANKS_H[[#This Row],[IDFANGRAPHS]],STEAMER_H[],COLUMN(STEAMER_H[PA]),FALSE),0)</f>
        <v>99</v>
      </c>
      <c r="H431" s="52">
        <f>IFERROR(VLOOKUP(MYRANKS_H[[#This Row],[IDFANGRAPHS]],STEAMER_H[],COLUMN(STEAMER_H[AB]),FALSE),0)</f>
        <v>90</v>
      </c>
      <c r="I431" s="52">
        <f>IFERROR(VLOOKUP(MYRANKS_H[[#This Row],[IDFANGRAPHS]],STEAMER_H[],COLUMN(STEAMER_H[H]),FALSE),0)</f>
        <v>22</v>
      </c>
      <c r="J431" s="52">
        <f>IFERROR(VLOOKUP(MYRANKS_H[[#This Row],[IDFANGRAPHS]],STEAMER_H[],COLUMN(STEAMER_H[2B]),FALSE),0)</f>
        <v>5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4</v>
      </c>
      <c r="M431" s="52">
        <f>IFERROR(VLOOKUP(MYRANKS_H[[#This Row],[IDFANGRAPHS]],STEAMER_H[],COLUMN(STEAMER_H[R]),FALSE),0)</f>
        <v>11</v>
      </c>
      <c r="N431" s="52">
        <f>IFERROR(VLOOKUP(MYRANKS_H[[#This Row],[IDFANGRAPHS]],STEAMER_H[],COLUMN(STEAMER_H[RBI]),FALSE),0)</f>
        <v>12</v>
      </c>
      <c r="O431" s="52">
        <f>IFERROR(VLOOKUP(MYRANKS_H[[#This Row],[IDFANGRAPHS]],STEAMER_H[],COLUMN(STEAMER_H[BB]),FALSE),0)</f>
        <v>8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24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0.24444444444444444</v>
      </c>
      <c r="T431" s="54">
        <f>IFERROR((MYRANKS_H[[#This Row],[H]]+MYRANKS_H[[#This Row],[BB]]+MYRANKS_H[[#This Row],[HBP]])/(MYRANKS_H[[#This Row],[AB]]+MYRANKS_H[[#This Row],[BB]]+MYRANKS_H[[#This Row],[HBP]]),0)</f>
        <v>0.31313131313131315</v>
      </c>
      <c r="U431" s="54">
        <f>IFERROR((MYRANKS_H[[#This Row],[H]]+MYRANKS_H[[#This Row],[2B]]+2*MYRANKS_H[[#This Row],[3B]]+3*MYRANKS_H[[#This Row],[HR]])/MYRANKS_H[[#This Row],[AB]],0)</f>
        <v>0.43333333333333335</v>
      </c>
      <c r="V4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1" s="69">
        <f>VLOOKUP(MYRANKS_H[[#This Row],[POS]],REPLACEMENT_LEVEL[],2,FALSE)</f>
        <v>467</v>
      </c>
      <c r="X431" s="69">
        <f>MYRANKS_H[[#This Row],[PROJ PTS]]-MYRANKS_H[[#This Row],[REPL LEVEL]]</f>
        <v>-369</v>
      </c>
    </row>
    <row r="432" spans="1:24" x14ac:dyDescent="0.25">
      <c r="A432" s="44" t="s">
        <v>15651</v>
      </c>
      <c r="B432" s="46" t="str">
        <f>VLOOKUP(MYRANKS_H[[#This Row],[PLAYERID]],PLAYERIDMAP[],COLUMN(PLAYERIDMAP[LASTNAME]),FALSE)</f>
        <v>Colabello</v>
      </c>
      <c r="C432" s="51" t="str">
        <f>VLOOKUP(MYRANKS_H[[#This Row],[PLAYERID]],PLAYERIDMAP[],COLUMN(PLAYERIDMAP[FIRSTNAME]),FALSE)</f>
        <v>Chris</v>
      </c>
      <c r="D432" s="51" t="str">
        <f>VLOOKUP(MYRANKS_H[[#This Row],[PLAYERID]],PLAYERIDMAP[],COLUMN(PLAYERIDMAP[TEAM]),FALSE)</f>
        <v>TOR</v>
      </c>
      <c r="E432" s="51" t="str">
        <f>VLOOKUP(MYRANKS_H[[#This Row],[PLAYERID]],PLAYERIDMAP[],COLUMN(PLAYERIDMAP[POS]),FALSE)</f>
        <v>1B</v>
      </c>
      <c r="F432" s="51">
        <f>VLOOKUP(MYRANKS_H[[#This Row],[PLAYERID]],PLAYERIDMAP[],COLUMN(PLAYERIDMAP[IDFANGRAPHS]),FALSE)</f>
        <v>13051</v>
      </c>
      <c r="G432" s="52">
        <f>IFERROR(VLOOKUP(MYRANKS_H[[#This Row],[IDFANGRAPHS]],STEAMER_H[],COLUMN(STEAMER_H[PA]),FALSE),0)</f>
        <v>101</v>
      </c>
      <c r="H432" s="52">
        <f>IFERROR(VLOOKUP(MYRANKS_H[[#This Row],[IDFANGRAPHS]],STEAMER_H[],COLUMN(STEAMER_H[AB]),FALSE),0)</f>
        <v>91</v>
      </c>
      <c r="I432" s="52">
        <f>IFERROR(VLOOKUP(MYRANKS_H[[#This Row],[IDFANGRAPHS]],STEAMER_H[],COLUMN(STEAMER_H[H]),FALSE),0)</f>
        <v>22</v>
      </c>
      <c r="J432" s="52">
        <f>IFERROR(VLOOKUP(MYRANKS_H[[#This Row],[IDFANGRAPHS]],STEAMER_H[],COLUMN(STEAMER_H[2B]),FALSE),0)</f>
        <v>5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4</v>
      </c>
      <c r="M432" s="52">
        <f>IFERROR(VLOOKUP(MYRANKS_H[[#This Row],[IDFANGRAPHS]],STEAMER_H[],COLUMN(STEAMER_H[R]),FALSE),0)</f>
        <v>12</v>
      </c>
      <c r="N432" s="52">
        <f>IFERROR(VLOOKUP(MYRANKS_H[[#This Row],[IDFANGRAPHS]],STEAMER_H[],COLUMN(STEAMER_H[RBI]),FALSE),0)</f>
        <v>13</v>
      </c>
      <c r="O432" s="52">
        <f>IFERROR(VLOOKUP(MYRANKS_H[[#This Row],[IDFANGRAPHS]],STEAMER_H[],COLUMN(STEAMER_H[BB]),FALSE),0)</f>
        <v>8</v>
      </c>
      <c r="P432" s="52">
        <f>IFERROR(VLOOKUP(MYRANKS_H[[#This Row],[IDFANGRAPHS]],STEAMER_H[],COLUMN(STEAMER_H[HBP]),FALSE),0)</f>
        <v>1</v>
      </c>
      <c r="Q432" s="52">
        <f>IFERROR(VLOOKUP(MYRANKS_H[[#This Row],[IDFANGRAPHS]],STEAMER_H[],COLUMN(STEAMER_H[SO]),FALSE),0)</f>
        <v>26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0.24175824175824176</v>
      </c>
      <c r="T432" s="54">
        <f>IFERROR((MYRANKS_H[[#This Row],[H]]+MYRANKS_H[[#This Row],[BB]]+MYRANKS_H[[#This Row],[HBP]])/(MYRANKS_H[[#This Row],[AB]]+MYRANKS_H[[#This Row],[BB]]+MYRANKS_H[[#This Row],[HBP]]),0)</f>
        <v>0.31</v>
      </c>
      <c r="U432" s="54">
        <f>IFERROR((MYRANKS_H[[#This Row],[H]]+MYRANKS_H[[#This Row],[2B]]+2*MYRANKS_H[[#This Row],[3B]]+3*MYRANKS_H[[#This Row],[HR]])/MYRANKS_H[[#This Row],[AB]],0)</f>
        <v>0.42857142857142855</v>
      </c>
      <c r="V4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32" s="69">
        <f>VLOOKUP(MYRANKS_H[[#This Row],[POS]],REPLACEMENT_LEVEL[],2,FALSE)</f>
        <v>467</v>
      </c>
      <c r="X432" s="69">
        <f>MYRANKS_H[[#This Row],[PROJ PTS]]-MYRANKS_H[[#This Row],[REPL LEVEL]]</f>
        <v>-373</v>
      </c>
    </row>
    <row r="433" spans="1:24" x14ac:dyDescent="0.25">
      <c r="A433" s="44" t="s">
        <v>14876</v>
      </c>
      <c r="B433" s="46" t="str">
        <f>VLOOKUP(MYRANKS_H[[#This Row],[PLAYERID]],PLAYERIDMAP[],COLUMN(PLAYERIDMAP[LASTNAME]),FALSE)</f>
        <v>Barnes</v>
      </c>
      <c r="C433" s="51" t="str">
        <f>VLOOKUP(MYRANKS_H[[#This Row],[PLAYERID]],PLAYERIDMAP[],COLUMN(PLAYERIDMAP[FIRSTNAME]),FALSE)</f>
        <v>Brandon</v>
      </c>
      <c r="D433" s="51" t="str">
        <f>VLOOKUP(MYRANKS_H[[#This Row],[PLAYERID]],PLAYERIDMAP[],COLUMN(PLAYERIDMAP[TEAM]),FALSE)</f>
        <v>COL</v>
      </c>
      <c r="E433" s="51" t="str">
        <f>VLOOKUP(MYRANKS_H[[#This Row],[PLAYERID]],PLAYERIDMAP[],COLUMN(PLAYERIDMAP[POS]),FALSE)</f>
        <v>OF</v>
      </c>
      <c r="F433" s="51">
        <f>VLOOKUP(MYRANKS_H[[#This Row],[PLAYERID]],PLAYERIDMAP[],COLUMN(PLAYERIDMAP[IDFANGRAPHS]),FALSE)</f>
        <v>629</v>
      </c>
      <c r="G433" s="52">
        <f>IFERROR(VLOOKUP(MYRANKS_H[[#This Row],[IDFANGRAPHS]],STEAMER_H[],COLUMN(STEAMER_H[PA]),FALSE),0)</f>
        <v>141</v>
      </c>
      <c r="H433" s="52">
        <f>IFERROR(VLOOKUP(MYRANKS_H[[#This Row],[IDFANGRAPHS]],STEAMER_H[],COLUMN(STEAMER_H[AB]),FALSE),0)</f>
        <v>130</v>
      </c>
      <c r="I433" s="52">
        <f>IFERROR(VLOOKUP(MYRANKS_H[[#This Row],[IDFANGRAPHS]],STEAMER_H[],COLUMN(STEAMER_H[H]),FALSE),0)</f>
        <v>33</v>
      </c>
      <c r="J433" s="52">
        <f>IFERROR(VLOOKUP(MYRANKS_H[[#This Row],[IDFANGRAPHS]],STEAMER_H[],COLUMN(STEAMER_H[2B]),FALSE),0)</f>
        <v>7</v>
      </c>
      <c r="K433" s="52">
        <f>IFERROR(VLOOKUP(MYRANKS_H[[#This Row],[IDFANGRAPHS]],STEAMER_H[],COLUMN(STEAMER_H[3B]),FALSE),0)</f>
        <v>1</v>
      </c>
      <c r="L433" s="52">
        <f>IFERROR(VLOOKUP(MYRANKS_H[[#This Row],[IDFANGRAPHS]],STEAMER_H[],COLUMN(STEAMER_H[HR]),FALSE),0)</f>
        <v>3</v>
      </c>
      <c r="M433" s="52">
        <f>IFERROR(VLOOKUP(MYRANKS_H[[#This Row],[IDFANGRAPHS]],STEAMER_H[],COLUMN(STEAMER_H[R]),FALSE),0)</f>
        <v>15</v>
      </c>
      <c r="N433" s="52">
        <f>IFERROR(VLOOKUP(MYRANKS_H[[#This Row],[IDFANGRAPHS]],STEAMER_H[],COLUMN(STEAMER_H[RBI]),FALSE),0)</f>
        <v>15</v>
      </c>
      <c r="O433" s="52">
        <f>IFERROR(VLOOKUP(MYRANKS_H[[#This Row],[IDFANGRAPHS]],STEAMER_H[],COLUMN(STEAMER_H[BB]),FALSE),0)</f>
        <v>8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39</v>
      </c>
      <c r="R433" s="52">
        <f>IFERROR(VLOOKUP(MYRANKS_H[[#This Row],[IDFANGRAPHS]],STEAMER_H[],COLUMN(STEAMER_H[SB]),FALSE),0)</f>
        <v>3</v>
      </c>
      <c r="S433" s="54">
        <f>IFERROR(MYRANKS_H[[#This Row],[H]]/MYRANKS_H[[#This Row],[AB]],0)</f>
        <v>0.25384615384615383</v>
      </c>
      <c r="T433" s="54">
        <f>IFERROR((MYRANKS_H[[#This Row],[H]]+MYRANKS_H[[#This Row],[BB]]+MYRANKS_H[[#This Row],[HBP]])/(MYRANKS_H[[#This Row],[AB]]+MYRANKS_H[[#This Row],[BB]]+MYRANKS_H[[#This Row],[HBP]]),0)</f>
        <v>0.30215827338129497</v>
      </c>
      <c r="U433" s="54">
        <f>IFERROR((MYRANKS_H[[#This Row],[H]]+MYRANKS_H[[#This Row],[2B]]+2*MYRANKS_H[[#This Row],[3B]]+3*MYRANKS_H[[#This Row],[HR]])/MYRANKS_H[[#This Row],[AB]],0)</f>
        <v>0.3923076923076923</v>
      </c>
      <c r="V4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3" s="69">
        <f>VLOOKUP(MYRANKS_H[[#This Row],[POS]],REPLACEMENT_LEVEL[],2,FALSE)</f>
        <v>496</v>
      </c>
      <c r="X433" s="69">
        <f>MYRANKS_H[[#This Row],[PROJ PTS]]-MYRANKS_H[[#This Row],[REPL LEVEL]]</f>
        <v>-375</v>
      </c>
    </row>
    <row r="434" spans="1:24" ht="15" customHeight="1" x14ac:dyDescent="0.25">
      <c r="A434" s="44" t="s">
        <v>16707</v>
      </c>
      <c r="B434" s="46" t="str">
        <f>VLOOKUP(MYRANKS_H[[#This Row],[PLAYERID]],PLAYERIDMAP[],COLUMN(PLAYERIDMAP[LASTNAME]),FALSE)</f>
        <v>Grossman</v>
      </c>
      <c r="C434" s="51" t="str">
        <f>VLOOKUP(MYRANKS_H[[#This Row],[PLAYERID]],PLAYERIDMAP[],COLUMN(PLAYERIDMAP[FIRSTNAME]),FALSE)</f>
        <v>Robbie</v>
      </c>
      <c r="D434" s="51" t="str">
        <f>VLOOKUP(MYRANKS_H[[#This Row],[PLAYERID]],PLAYERIDMAP[],COLUMN(PLAYERIDMAP[TEAM]),FALSE)</f>
        <v>HOU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5254</v>
      </c>
      <c r="G434" s="52">
        <f>IFERROR(VLOOKUP(MYRANKS_H[[#This Row],[IDFANGRAPHS]],STEAMER_H[],COLUMN(STEAMER_H[PA]),FALSE),0)</f>
        <v>145</v>
      </c>
      <c r="H434" s="52">
        <f>IFERROR(VLOOKUP(MYRANKS_H[[#This Row],[IDFANGRAPHS]],STEAMER_H[],COLUMN(STEAMER_H[AB]),FALSE),0)</f>
        <v>125</v>
      </c>
      <c r="I434" s="52">
        <f>IFERROR(VLOOKUP(MYRANKS_H[[#This Row],[IDFANGRAPHS]],STEAMER_H[],COLUMN(STEAMER_H[H]),FALSE),0)</f>
        <v>30</v>
      </c>
      <c r="J434" s="52">
        <f>IFERROR(VLOOKUP(MYRANKS_H[[#This Row],[IDFANGRAPHS]],STEAMER_H[],COLUMN(STEAMER_H[2B]),FALSE),0)</f>
        <v>6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2</v>
      </c>
      <c r="M434" s="52">
        <f>IFERROR(VLOOKUP(MYRANKS_H[[#This Row],[IDFANGRAPHS]],STEAMER_H[],COLUMN(STEAMER_H[R]),FALSE),0)</f>
        <v>17</v>
      </c>
      <c r="N434" s="52">
        <f>IFERROR(VLOOKUP(MYRANKS_H[[#This Row],[IDFANGRAPHS]],STEAMER_H[],COLUMN(STEAMER_H[RBI]),FALSE),0)</f>
        <v>12</v>
      </c>
      <c r="O434" s="52">
        <f>IFERROR(VLOOKUP(MYRANKS_H[[#This Row],[IDFANGRAPHS]],STEAMER_H[],COLUMN(STEAMER_H[BB]),FALSE),0)</f>
        <v>16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32</v>
      </c>
      <c r="R434" s="52">
        <f>IFERROR(VLOOKUP(MYRANKS_H[[#This Row],[IDFANGRAPHS]],STEAMER_H[],COLUMN(STEAMER_H[SB]),FALSE),0)</f>
        <v>4</v>
      </c>
      <c r="S434" s="54">
        <f>IFERROR(MYRANKS_H[[#This Row],[H]]/MYRANKS_H[[#This Row],[AB]],0)</f>
        <v>0.24</v>
      </c>
      <c r="T434" s="54">
        <f>IFERROR((MYRANKS_H[[#This Row],[H]]+MYRANKS_H[[#This Row],[BB]]+MYRANKS_H[[#This Row],[HBP]])/(MYRANKS_H[[#This Row],[AB]]+MYRANKS_H[[#This Row],[BB]]+MYRANKS_H[[#This Row],[HBP]]),0)</f>
        <v>0.33098591549295775</v>
      </c>
      <c r="U434" s="54">
        <f>IFERROR((MYRANKS_H[[#This Row],[H]]+MYRANKS_H[[#This Row],[2B]]+2*MYRANKS_H[[#This Row],[3B]]+3*MYRANKS_H[[#This Row],[HR]])/MYRANKS_H[[#This Row],[AB]],0)</f>
        <v>0.33600000000000002</v>
      </c>
      <c r="V4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4" s="69">
        <f>VLOOKUP(MYRANKS_H[[#This Row],[POS]],REPLACEMENT_LEVEL[],2,FALSE)</f>
        <v>496</v>
      </c>
      <c r="X434" s="69">
        <f>MYRANKS_H[[#This Row],[PROJ PTS]]-MYRANKS_H[[#This Row],[REPL LEVEL]]</f>
        <v>-375</v>
      </c>
    </row>
    <row r="435" spans="1:24" ht="15" customHeight="1" x14ac:dyDescent="0.25">
      <c r="A435" s="44" t="s">
        <v>18407</v>
      </c>
      <c r="B435" s="46" t="str">
        <f>VLOOKUP(MYRANKS_H[[#This Row],[PLAYERID]],PLAYERIDMAP[],COLUMN(PLAYERIDMAP[LASTNAME]),FALSE)</f>
        <v>Nieuwenhuis</v>
      </c>
      <c r="C435" s="51" t="str">
        <f>VLOOKUP(MYRANKS_H[[#This Row],[PLAYERID]],PLAYERIDMAP[],COLUMN(PLAYERIDMAP[FIRSTNAME]),FALSE)</f>
        <v>Kirk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OF</v>
      </c>
      <c r="F435" s="51">
        <f>VLOOKUP(MYRANKS_H[[#This Row],[PLAYERID]],PLAYERIDMAP[],COLUMN(PLAYERIDMAP[IDFANGRAPHS]),FALSE)</f>
        <v>6400</v>
      </c>
      <c r="G435" s="52">
        <f>IFERROR(VLOOKUP(MYRANKS_H[[#This Row],[IDFANGRAPHS]],STEAMER_H[],COLUMN(STEAMER_H[PA]),FALSE),0)</f>
        <v>140</v>
      </c>
      <c r="H435" s="52">
        <f>IFERROR(VLOOKUP(MYRANKS_H[[#This Row],[IDFANGRAPHS]],STEAMER_H[],COLUMN(STEAMER_H[AB]),FALSE),0)</f>
        <v>125</v>
      </c>
      <c r="I435" s="52">
        <f>IFERROR(VLOOKUP(MYRANKS_H[[#This Row],[IDFANGRAPHS]],STEAMER_H[],COLUMN(STEAMER_H[H]),FALSE),0)</f>
        <v>28</v>
      </c>
      <c r="J435" s="52">
        <f>IFERROR(VLOOKUP(MYRANKS_H[[#This Row],[IDFANGRAPHS]],STEAMER_H[],COLUMN(STEAMER_H[2B]),FALSE),0)</f>
        <v>6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4</v>
      </c>
      <c r="M435" s="52">
        <f>IFERROR(VLOOKUP(MYRANKS_H[[#This Row],[IDFANGRAPHS]],STEAMER_H[],COLUMN(STEAMER_H[R]),FALSE),0)</f>
        <v>14</v>
      </c>
      <c r="N435" s="52">
        <f>IFERROR(VLOOKUP(MYRANKS_H[[#This Row],[IDFANGRAPHS]],STEAMER_H[],COLUMN(STEAMER_H[RBI]),FALSE),0)</f>
        <v>14</v>
      </c>
      <c r="O435" s="52">
        <f>IFERROR(VLOOKUP(MYRANKS_H[[#This Row],[IDFANGRAPHS]],STEAMER_H[],COLUMN(STEAMER_H[BB]),FALSE),0)</f>
        <v>12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37</v>
      </c>
      <c r="R435" s="52">
        <f>IFERROR(VLOOKUP(MYRANKS_H[[#This Row],[IDFANGRAPHS]],STEAMER_H[],COLUMN(STEAMER_H[SB]),FALSE),0)</f>
        <v>3</v>
      </c>
      <c r="S435" s="54">
        <f>IFERROR(MYRANKS_H[[#This Row],[H]]/MYRANKS_H[[#This Row],[AB]],0)</f>
        <v>0.224</v>
      </c>
      <c r="T435" s="54">
        <f>IFERROR((MYRANKS_H[[#This Row],[H]]+MYRANKS_H[[#This Row],[BB]]+MYRANKS_H[[#This Row],[HBP]])/(MYRANKS_H[[#This Row],[AB]]+MYRANKS_H[[#This Row],[BB]]+MYRANKS_H[[#This Row],[HBP]]),0)</f>
        <v>0.29710144927536231</v>
      </c>
      <c r="U435" s="54">
        <f>IFERROR((MYRANKS_H[[#This Row],[H]]+MYRANKS_H[[#This Row],[2B]]+2*MYRANKS_H[[#This Row],[3B]]+3*MYRANKS_H[[#This Row],[HR]])/MYRANKS_H[[#This Row],[AB]],0)</f>
        <v>0.38400000000000001</v>
      </c>
      <c r="V4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35" s="69">
        <f>VLOOKUP(MYRANKS_H[[#This Row],[POS]],REPLACEMENT_LEVEL[],2,FALSE)</f>
        <v>496</v>
      </c>
      <c r="X435" s="69">
        <f>MYRANKS_H[[#This Row],[PROJ PTS]]-MYRANKS_H[[#This Row],[REPL LEVEL]]</f>
        <v>-377</v>
      </c>
    </row>
    <row r="436" spans="1:24" ht="15" customHeight="1" x14ac:dyDescent="0.25">
      <c r="A436" s="44" t="s">
        <v>18373</v>
      </c>
      <c r="B436" s="46" t="str">
        <f>VLOOKUP(MYRANKS_H[[#This Row],[PLAYERID]],PLAYERIDMAP[],COLUMN(PLAYERIDMAP[LASTNAME]),FALSE)</f>
        <v>Nelson</v>
      </c>
      <c r="C436" s="51" t="str">
        <f>VLOOKUP(MYRANKS_H[[#This Row],[PLAYERID]],PLAYERIDMAP[],COLUMN(PLAYERIDMAP[FIRSTNAME]),FALSE)</f>
        <v>Chris</v>
      </c>
      <c r="D436" s="51" t="str">
        <f>VLOOKUP(MYRANKS_H[[#This Row],[PLAYERID]],PLAYERIDMAP[],COLUMN(PLAYERIDMAP[TEAM]),FALSE)</f>
        <v>PHI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8175</v>
      </c>
      <c r="G436" s="52">
        <f>IFERROR(VLOOKUP(MYRANKS_H[[#This Row],[IDFANGRAPHS]],STEAMER_H[],COLUMN(STEAMER_H[PA]),FALSE),0)</f>
        <v>164</v>
      </c>
      <c r="H436" s="52">
        <f>IFERROR(VLOOKUP(MYRANKS_H[[#This Row],[IDFANGRAPHS]],STEAMER_H[],COLUMN(STEAMER_H[AB]),FALSE),0)</f>
        <v>150</v>
      </c>
      <c r="I436" s="52">
        <f>IFERROR(VLOOKUP(MYRANKS_H[[#This Row],[IDFANGRAPHS]],STEAMER_H[],COLUMN(STEAMER_H[H]),FALSE),0)</f>
        <v>36</v>
      </c>
      <c r="J436" s="52">
        <f>IFERROR(VLOOKUP(MYRANKS_H[[#This Row],[IDFANGRAPHS]],STEAMER_H[],COLUMN(STEAMER_H[2B]),FALSE),0)</f>
        <v>7</v>
      </c>
      <c r="K436" s="52">
        <f>IFERROR(VLOOKUP(MYRANKS_H[[#This Row],[IDFANGRAPHS]],STEAMER_H[],COLUMN(STEAMER_H[3B]),FALSE),0)</f>
        <v>1</v>
      </c>
      <c r="L436" s="52">
        <f>IFERROR(VLOOKUP(MYRANKS_H[[#This Row],[IDFANGRAPHS]],STEAMER_H[],COLUMN(STEAMER_H[HR]),FALSE),0)</f>
        <v>3</v>
      </c>
      <c r="M436" s="52">
        <f>IFERROR(VLOOKUP(MYRANKS_H[[#This Row],[IDFANGRAPHS]],STEAMER_H[],COLUMN(STEAMER_H[R]),FALSE),0)</f>
        <v>15</v>
      </c>
      <c r="N436" s="52">
        <f>IFERROR(VLOOKUP(MYRANKS_H[[#This Row],[IDFANGRAPHS]],STEAMER_H[],COLUMN(STEAMER_H[RBI]),FALSE),0)</f>
        <v>16</v>
      </c>
      <c r="O436" s="52">
        <f>IFERROR(VLOOKUP(MYRANKS_H[[#This Row],[IDFANGRAPHS]],STEAMER_H[],COLUMN(STEAMER_H[BB]),FALSE),0)</f>
        <v>11</v>
      </c>
      <c r="P436" s="52">
        <f>IFERROR(VLOOKUP(MYRANKS_H[[#This Row],[IDFANGRAPHS]],STEAMER_H[],COLUMN(STEAMER_H[HBP]),FALSE),0)</f>
        <v>1</v>
      </c>
      <c r="Q436" s="52">
        <f>IFERROR(VLOOKUP(MYRANKS_H[[#This Row],[IDFANGRAPHS]],STEAMER_H[],COLUMN(STEAMER_H[SO]),FALSE),0)</f>
        <v>36</v>
      </c>
      <c r="R436" s="52">
        <f>IFERROR(VLOOKUP(MYRANKS_H[[#This Row],[IDFANGRAPHS]],STEAMER_H[],COLUMN(STEAMER_H[SB]),FALSE),0)</f>
        <v>2</v>
      </c>
      <c r="S436" s="54">
        <f>IFERROR(MYRANKS_H[[#This Row],[H]]/MYRANKS_H[[#This Row],[AB]],0)</f>
        <v>0.24</v>
      </c>
      <c r="T436" s="54">
        <f>IFERROR((MYRANKS_H[[#This Row],[H]]+MYRANKS_H[[#This Row],[BB]]+MYRANKS_H[[#This Row],[HBP]])/(MYRANKS_H[[#This Row],[AB]]+MYRANKS_H[[#This Row],[BB]]+MYRANKS_H[[#This Row],[HBP]]),0)</f>
        <v>0.29629629629629628</v>
      </c>
      <c r="U436" s="54">
        <f>IFERROR((MYRANKS_H[[#This Row],[H]]+MYRANKS_H[[#This Row],[2B]]+2*MYRANKS_H[[#This Row],[3B]]+3*MYRANKS_H[[#This Row],[HR]])/MYRANKS_H[[#This Row],[AB]],0)</f>
        <v>0.36</v>
      </c>
      <c r="V4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  <c r="W436" s="69">
        <f>VLOOKUP(MYRANKS_H[[#This Row],[POS]],REPLACEMENT_LEVEL[],2,FALSE)</f>
        <v>501</v>
      </c>
      <c r="X436" s="69">
        <f>MYRANKS_H[[#This Row],[PROJ PTS]]-MYRANKS_H[[#This Row],[REPL LEVEL]]</f>
        <v>-379</v>
      </c>
    </row>
    <row r="437" spans="1:24" x14ac:dyDescent="0.25">
      <c r="A437" s="44" t="s">
        <v>16976</v>
      </c>
      <c r="B437" s="46" t="str">
        <f>VLOOKUP(MYRANKS_H[[#This Row],[PLAYERID]],PLAYERIDMAP[],COLUMN(PLAYERIDMAP[LASTNAME]),FALSE)</f>
        <v>Herrera</v>
      </c>
      <c r="C437" s="51" t="str">
        <f>VLOOKUP(MYRANKS_H[[#This Row],[PLAYERID]],PLAYERIDMAP[],COLUMN(PLAYERIDMAP[FIRSTNAME]),FALSE)</f>
        <v>Jonathan</v>
      </c>
      <c r="D437" s="51" t="str">
        <f>VLOOKUP(MYRANKS_H[[#This Row],[PLAYERID]],PLAYERIDMAP[],COLUMN(PLAYERIDMAP[TEAM]),FALSE)</f>
        <v>BOS</v>
      </c>
      <c r="E437" s="51" t="str">
        <f>VLOOKUP(MYRANKS_H[[#This Row],[PLAYERID]],PLAYERIDMAP[],COLUMN(PLAYERIDMAP[POS]),FALSE)</f>
        <v>SS</v>
      </c>
      <c r="F437" s="51">
        <f>VLOOKUP(MYRANKS_H[[#This Row],[PLAYERID]],PLAYERIDMAP[],COLUMN(PLAYERIDMAP[IDFANGRAPHS]),FALSE)</f>
        <v>4182</v>
      </c>
      <c r="G437" s="52">
        <f>IFERROR(VLOOKUP(MYRANKS_H[[#This Row],[IDFANGRAPHS]],STEAMER_H[],COLUMN(STEAMER_H[PA]),FALSE),0)</f>
        <v>165</v>
      </c>
      <c r="H437" s="52">
        <f>IFERROR(VLOOKUP(MYRANKS_H[[#This Row],[IDFANGRAPHS]],STEAMER_H[],COLUMN(STEAMER_H[AB]),FALSE),0)</f>
        <v>150</v>
      </c>
      <c r="I437" s="52">
        <f>IFERROR(VLOOKUP(MYRANKS_H[[#This Row],[IDFANGRAPHS]],STEAMER_H[],COLUMN(STEAMER_H[H]),FALSE),0)</f>
        <v>36</v>
      </c>
      <c r="J437" s="52">
        <f>IFERROR(VLOOKUP(MYRANKS_H[[#This Row],[IDFANGRAPHS]],STEAMER_H[],COLUMN(STEAMER_H[2B]),FALSE),0)</f>
        <v>5</v>
      </c>
      <c r="K437" s="52">
        <f>IFERROR(VLOOKUP(MYRANKS_H[[#This Row],[IDFANGRAPHS]],STEAMER_H[],COLUMN(STEAMER_H[3B]),FALSE),0)</f>
        <v>1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14</v>
      </c>
      <c r="N437" s="52">
        <f>IFERROR(VLOOKUP(MYRANKS_H[[#This Row],[IDFANGRAPHS]],STEAMER_H[],COLUMN(STEAMER_H[RBI]),FALSE),0)</f>
        <v>13</v>
      </c>
      <c r="O437" s="52">
        <f>IFERROR(VLOOKUP(MYRANKS_H[[#This Row],[IDFANGRAPHS]],STEAMER_H[],COLUMN(STEAMER_H[BB]),FALSE),0)</f>
        <v>11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29</v>
      </c>
      <c r="R437" s="52">
        <f>IFERROR(VLOOKUP(MYRANKS_H[[#This Row],[IDFANGRAPHS]],STEAMER_H[],COLUMN(STEAMER_H[SB]),FALSE),0)</f>
        <v>3</v>
      </c>
      <c r="S437" s="54">
        <f>IFERROR(MYRANKS_H[[#This Row],[H]]/MYRANKS_H[[#This Row],[AB]],0)</f>
        <v>0.24</v>
      </c>
      <c r="T437" s="54">
        <f>IFERROR((MYRANKS_H[[#This Row],[H]]+MYRANKS_H[[#This Row],[BB]]+MYRANKS_H[[#This Row],[HBP]])/(MYRANKS_H[[#This Row],[AB]]+MYRANKS_H[[#This Row],[BB]]+MYRANKS_H[[#This Row],[HBP]]),0)</f>
        <v>0.29629629629629628</v>
      </c>
      <c r="U437" s="54">
        <f>IFERROR((MYRANKS_H[[#This Row],[H]]+MYRANKS_H[[#This Row],[2B]]+2*MYRANKS_H[[#This Row],[3B]]+3*MYRANKS_H[[#This Row],[HR]])/MYRANKS_H[[#This Row],[AB]],0)</f>
        <v>0.30666666666666664</v>
      </c>
      <c r="V4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  <c r="W437" s="69">
        <f>VLOOKUP(MYRANKS_H[[#This Row],[POS]],REPLACEMENT_LEVEL[],2,FALSE)</f>
        <v>480</v>
      </c>
      <c r="X437" s="69">
        <f>MYRANKS_H[[#This Row],[PROJ PTS]]-MYRANKS_H[[#This Row],[REPL LEVEL]]</f>
        <v>-379</v>
      </c>
    </row>
    <row r="438" spans="1:24" ht="15" customHeight="1" x14ac:dyDescent="0.25">
      <c r="A438" s="44" t="s">
        <v>19631</v>
      </c>
      <c r="B438" s="46" t="str">
        <f>VLOOKUP(MYRANKS_H[[#This Row],[PLAYERID]],PLAYERIDMAP[],COLUMN(PLAYERIDMAP[LASTNAME]),FALSE)</f>
        <v>Solano</v>
      </c>
      <c r="C438" s="51" t="str">
        <f>VLOOKUP(MYRANKS_H[[#This Row],[PLAYERID]],PLAYERIDMAP[],COLUMN(PLAYERIDMAP[FIRSTNAME]),FALSE)</f>
        <v>Donovan</v>
      </c>
      <c r="D438" s="51" t="str">
        <f>VLOOKUP(MYRANKS_H[[#This Row],[PLAYERID]],PLAYERIDMAP[],COLUMN(PLAYERIDMAP[TEAM]),FALSE)</f>
        <v>MIA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8623</v>
      </c>
      <c r="G438" s="52">
        <f>IFERROR(VLOOKUP(MYRANKS_H[[#This Row],[IDFANGRAPHS]],STEAMER_H[],COLUMN(STEAMER_H[PA]),FALSE),0)</f>
        <v>133</v>
      </c>
      <c r="H438" s="52">
        <f>IFERROR(VLOOKUP(MYRANKS_H[[#This Row],[IDFANGRAPHS]],STEAMER_H[],COLUMN(STEAMER_H[AB]),FALSE),0)</f>
        <v>122</v>
      </c>
      <c r="I438" s="52">
        <f>IFERROR(VLOOKUP(MYRANKS_H[[#This Row],[IDFANGRAPHS]],STEAMER_H[],COLUMN(STEAMER_H[H]),FALSE),0)</f>
        <v>31</v>
      </c>
      <c r="J438" s="52">
        <f>IFERROR(VLOOKUP(MYRANKS_H[[#This Row],[IDFANGRAPHS]],STEAMER_H[],COLUMN(STEAMER_H[2B]),FALSE),0)</f>
        <v>6</v>
      </c>
      <c r="K438" s="52">
        <f>IFERROR(VLOOKUP(MYRANKS_H[[#This Row],[IDFANGRAPHS]],STEAMER_H[],COLUMN(STEAMER_H[3B]),FALSE),0)</f>
        <v>1</v>
      </c>
      <c r="L438" s="52">
        <f>IFERROR(VLOOKUP(MYRANKS_H[[#This Row],[IDFANGRAPHS]],STEAMER_H[],COLUMN(STEAMER_H[HR]),FALSE),0)</f>
        <v>1</v>
      </c>
      <c r="M438" s="52">
        <f>IFERROR(VLOOKUP(MYRANKS_H[[#This Row],[IDFANGRAPHS]],STEAMER_H[],COLUMN(STEAMER_H[R]),FALSE),0)</f>
        <v>13</v>
      </c>
      <c r="N438" s="52">
        <f>IFERROR(VLOOKUP(MYRANKS_H[[#This Row],[IDFANGRAPHS]],STEAMER_H[],COLUMN(STEAMER_H[RBI]),FALSE),0)</f>
        <v>11</v>
      </c>
      <c r="O438" s="52">
        <f>IFERROR(VLOOKUP(MYRANKS_H[[#This Row],[IDFANGRAPHS]],STEAMER_H[],COLUMN(STEAMER_H[BB]),FALSE),0)</f>
        <v>8</v>
      </c>
      <c r="P438" s="52">
        <f>IFERROR(VLOOKUP(MYRANKS_H[[#This Row],[IDFANGRAPHS]],STEAMER_H[],COLUMN(STEAMER_H[HBP]),FALSE),0)</f>
        <v>1</v>
      </c>
      <c r="Q438" s="52">
        <f>IFERROR(VLOOKUP(MYRANKS_H[[#This Row],[IDFANGRAPHS]],STEAMER_H[],COLUMN(STEAMER_H[SO]),FALSE),0)</f>
        <v>22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0.25409836065573771</v>
      </c>
      <c r="T438" s="54">
        <f>IFERROR((MYRANKS_H[[#This Row],[H]]+MYRANKS_H[[#This Row],[BB]]+MYRANKS_H[[#This Row],[HBP]])/(MYRANKS_H[[#This Row],[AB]]+MYRANKS_H[[#This Row],[BB]]+MYRANKS_H[[#This Row],[HBP]]),0)</f>
        <v>0.30534351145038169</v>
      </c>
      <c r="U438" s="54">
        <f>IFERROR((MYRANKS_H[[#This Row],[H]]+MYRANKS_H[[#This Row],[2B]]+2*MYRANKS_H[[#This Row],[3B]]+3*MYRANKS_H[[#This Row],[HR]])/MYRANKS_H[[#This Row],[AB]],0)</f>
        <v>0.34426229508196721</v>
      </c>
      <c r="V4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  <c r="W438" s="69">
        <f>VLOOKUP(MYRANKS_H[[#This Row],[POS]],REPLACEMENT_LEVEL[],2,FALSE)</f>
        <v>473</v>
      </c>
      <c r="X438" s="69">
        <f>MYRANKS_H[[#This Row],[PROJ PTS]]-MYRANKS_H[[#This Row],[REPL LEVEL]]</f>
        <v>-381</v>
      </c>
    </row>
    <row r="439" spans="1:24" x14ac:dyDescent="0.25">
      <c r="A439" s="44" t="s">
        <v>17581</v>
      </c>
      <c r="B439" s="46" t="str">
        <f>VLOOKUP(MYRANKS_H[[#This Row],[PLAYERID]],PLAYERIDMAP[],COLUMN(PLAYERIDMAP[LASTNAME]),FALSE)</f>
        <v>LaStella</v>
      </c>
      <c r="C439" s="51" t="str">
        <f>VLOOKUP(MYRANKS_H[[#This Row],[PLAYERID]],PLAYERIDMAP[],COLUMN(PLAYERIDMAP[FIRSTNAME]),FALSE)</f>
        <v>Tommy</v>
      </c>
      <c r="D439" s="51" t="str">
        <f>VLOOKUP(MYRANKS_H[[#This Row],[PLAYERID]],PLAYERIDMAP[],COLUMN(PLAYERIDMAP[TEAM]),FALSE)</f>
        <v>CHC</v>
      </c>
      <c r="E439" s="51" t="str">
        <f>VLOOKUP(MYRANKS_H[[#This Row],[PLAYERID]],PLAYERIDMAP[],COLUMN(PLAYERIDMAP[POS]),FALSE)</f>
        <v>2B</v>
      </c>
      <c r="F439" s="51">
        <f>VLOOKUP(MYRANKS_H[[#This Row],[PLAYERID]],PLAYERIDMAP[],COLUMN(PLAYERIDMAP[IDFANGRAPHS]),FALSE)</f>
        <v>12371</v>
      </c>
      <c r="G439" s="52">
        <f>IFERROR(VLOOKUP(MYRANKS_H[[#This Row],[IDFANGRAPHS]],STEAMER_H[],COLUMN(STEAMER_H[PA]),FALSE),0)</f>
        <v>102</v>
      </c>
      <c r="H439" s="52">
        <f>IFERROR(VLOOKUP(MYRANKS_H[[#This Row],[IDFANGRAPHS]],STEAMER_H[],COLUMN(STEAMER_H[AB]),FALSE),0)</f>
        <v>90</v>
      </c>
      <c r="I439" s="52">
        <f>IFERROR(VLOOKUP(MYRANKS_H[[#This Row],[IDFANGRAPHS]],STEAMER_H[],COLUMN(STEAMER_H[H]),FALSE),0)</f>
        <v>25</v>
      </c>
      <c r="J439" s="52">
        <f>IFERROR(VLOOKUP(MYRANKS_H[[#This Row],[IDFANGRAPHS]],STEAMER_H[],COLUMN(STEAMER_H[2B]),FALSE),0)</f>
        <v>5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10</v>
      </c>
      <c r="N439" s="52">
        <f>IFERROR(VLOOKUP(MYRANKS_H[[#This Row],[IDFANGRAPHS]],STEAMER_H[],COLUMN(STEAMER_H[RBI]),FALSE),0)</f>
        <v>9</v>
      </c>
      <c r="O439" s="52">
        <f>IFERROR(VLOOKUP(MYRANKS_H[[#This Row],[IDFANGRAPHS]],STEAMER_H[],COLUMN(STEAMER_H[BB]),FALSE),0)</f>
        <v>9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0.27777777777777779</v>
      </c>
      <c r="T439" s="54">
        <f>IFERROR((MYRANKS_H[[#This Row],[H]]+MYRANKS_H[[#This Row],[BB]]+MYRANKS_H[[#This Row],[HBP]])/(MYRANKS_H[[#This Row],[AB]]+MYRANKS_H[[#This Row],[BB]]+MYRANKS_H[[#This Row],[HBP]]),0)</f>
        <v>0.35</v>
      </c>
      <c r="U439" s="54">
        <f>IFERROR((MYRANKS_H[[#This Row],[H]]+MYRANKS_H[[#This Row],[2B]]+2*MYRANKS_H[[#This Row],[3B]]+3*MYRANKS_H[[#This Row],[HR]])/MYRANKS_H[[#This Row],[AB]],0)</f>
        <v>0.36666666666666664</v>
      </c>
      <c r="V4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  <c r="W439" s="69">
        <f>VLOOKUP(MYRANKS_H[[#This Row],[POS]],REPLACEMENT_LEVEL[],2,FALSE)</f>
        <v>473</v>
      </c>
      <c r="X439" s="69">
        <f>MYRANKS_H[[#This Row],[PROJ PTS]]-MYRANKS_H[[#This Row],[REPL LEVEL]]</f>
        <v>-384</v>
      </c>
    </row>
    <row r="440" spans="1:24" x14ac:dyDescent="0.25">
      <c r="A440" s="48" t="s">
        <v>19893</v>
      </c>
      <c r="B440" s="46" t="str">
        <f>VLOOKUP(MYRANKS_H[[#This Row],[PLAYERID]],PLAYERIDMAP[],COLUMN(PLAYERIDMAP[LASTNAME]),FALSE)</f>
        <v>Tolleson</v>
      </c>
      <c r="C440" s="51" t="str">
        <f>VLOOKUP(MYRANKS_H[[#This Row],[PLAYERID]],PLAYERIDMAP[],COLUMN(PLAYERIDMAP[FIRSTNAME]),FALSE)</f>
        <v>Steve</v>
      </c>
      <c r="D440" s="51" t="str">
        <f>VLOOKUP(MYRANKS_H[[#This Row],[PLAYERID]],PLAYERIDMAP[],COLUMN(PLAYERIDMAP[TEAM]),FALSE)</f>
        <v>TOR</v>
      </c>
      <c r="E440" s="51" t="str">
        <f>VLOOKUP(MYRANKS_H[[#This Row],[PLAYERID]],PLAYERIDMAP[],COLUMN(PLAYERIDMAP[POS]),FALSE)</f>
        <v>OF</v>
      </c>
      <c r="F440" s="51">
        <f>VLOOKUP(MYRANKS_H[[#This Row],[PLAYERID]],PLAYERIDMAP[],COLUMN(PLAYERIDMAP[IDFANGRAPHS]),FALSE)</f>
        <v>4450</v>
      </c>
      <c r="G440" s="52">
        <f>IFERROR(VLOOKUP(MYRANKS_H[[#This Row],[IDFANGRAPHS]],STEAMER_H[],COLUMN(STEAMER_H[PA]),FALSE),0)</f>
        <v>134</v>
      </c>
      <c r="H440" s="52">
        <f>IFERROR(VLOOKUP(MYRANKS_H[[#This Row],[IDFANGRAPHS]],STEAMER_H[],COLUMN(STEAMER_H[AB]),FALSE),0)</f>
        <v>120</v>
      </c>
      <c r="I440" s="52">
        <f>IFERROR(VLOOKUP(MYRANKS_H[[#This Row],[IDFANGRAPHS]],STEAMER_H[],COLUMN(STEAMER_H[H]),FALSE),0)</f>
        <v>29</v>
      </c>
      <c r="J440" s="52">
        <f>IFERROR(VLOOKUP(MYRANKS_H[[#This Row],[IDFANGRAPHS]],STEAMER_H[],COLUMN(STEAMER_H[2B]),FALSE),0)</f>
        <v>6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2</v>
      </c>
      <c r="M440" s="52">
        <f>IFERROR(VLOOKUP(MYRANKS_H[[#This Row],[IDFANGRAPHS]],STEAMER_H[],COLUMN(STEAMER_H[R]),FALSE),0)</f>
        <v>14</v>
      </c>
      <c r="N440" s="52">
        <f>IFERROR(VLOOKUP(MYRANKS_H[[#This Row],[IDFANGRAPHS]],STEAMER_H[],COLUMN(STEAMER_H[RBI]),FALSE),0)</f>
        <v>13</v>
      </c>
      <c r="O440" s="52">
        <f>IFERROR(VLOOKUP(MYRANKS_H[[#This Row],[IDFANGRAPHS]],STEAMER_H[],COLUMN(STEAMER_H[BB]),FALSE),0)</f>
        <v>11</v>
      </c>
      <c r="P440" s="52">
        <f>IFERROR(VLOOKUP(MYRANKS_H[[#This Row],[IDFANGRAPHS]],STEAMER_H[],COLUMN(STEAMER_H[HBP]),FALSE),0)</f>
        <v>1</v>
      </c>
      <c r="Q440" s="52">
        <f>IFERROR(VLOOKUP(MYRANKS_H[[#This Row],[IDFANGRAPHS]],STEAMER_H[],COLUMN(STEAMER_H[SO]),FALSE),0)</f>
        <v>29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0.24166666666666667</v>
      </c>
      <c r="T440" s="54">
        <f>IFERROR((MYRANKS_H[[#This Row],[H]]+MYRANKS_H[[#This Row],[BB]]+MYRANKS_H[[#This Row],[HBP]])/(MYRANKS_H[[#This Row],[AB]]+MYRANKS_H[[#This Row],[BB]]+MYRANKS_H[[#This Row],[HBP]]),0)</f>
        <v>0.31060606060606061</v>
      </c>
      <c r="U440" s="54">
        <f>IFERROR((MYRANKS_H[[#This Row],[H]]+MYRANKS_H[[#This Row],[2B]]+2*MYRANKS_H[[#This Row],[3B]]+3*MYRANKS_H[[#This Row],[HR]])/MYRANKS_H[[#This Row],[AB]],0)</f>
        <v>0.35833333333333334</v>
      </c>
      <c r="V4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  <c r="W440" s="69">
        <f>VLOOKUP(MYRANKS_H[[#This Row],[POS]],REPLACEMENT_LEVEL[],2,FALSE)</f>
        <v>496</v>
      </c>
      <c r="X440" s="69">
        <f>MYRANKS_H[[#This Row],[PROJ PTS]]-MYRANKS_H[[#This Row],[REPL LEVEL]]</f>
        <v>-388</v>
      </c>
    </row>
    <row r="441" spans="1:24" ht="15" customHeight="1" x14ac:dyDescent="0.25">
      <c r="A441" s="48" t="s">
        <v>16644</v>
      </c>
      <c r="B441" s="46" t="str">
        <f>VLOOKUP(MYRANKS_H[[#This Row],[PLAYERID]],PLAYERIDMAP[],COLUMN(PLAYERIDMAP[LASTNAME]),FALSE)</f>
        <v>Gosselin</v>
      </c>
      <c r="C441" s="51" t="str">
        <f>VLOOKUP(MYRANKS_H[[#This Row],[PLAYERID]],PLAYERIDMAP[],COLUMN(PLAYERIDMAP[FIRSTNAME]),FALSE)</f>
        <v>Phil</v>
      </c>
      <c r="D441" s="51" t="str">
        <f>VLOOKUP(MYRANKS_H[[#This Row],[PLAYERID]],PLAYERIDMAP[],COLUMN(PLAYERIDMAP[TEAM]),FALSE)</f>
        <v>ATL</v>
      </c>
      <c r="E441" s="51" t="str">
        <f>VLOOKUP(MYRANKS_H[[#This Row],[PLAYERID]],PLAYERIDMAP[],COLUMN(PLAYERIDMAP[POS]),FALSE)</f>
        <v>2B</v>
      </c>
      <c r="F441" s="51">
        <f>VLOOKUP(MYRANKS_H[[#This Row],[PLAYERID]],PLAYERIDMAP[],COLUMN(PLAYERIDMAP[IDFANGRAPHS]),FALSE)</f>
        <v>10953</v>
      </c>
      <c r="G441" s="52">
        <f>IFERROR(VLOOKUP(MYRANKS_H[[#This Row],[IDFANGRAPHS]],STEAMER_H[],COLUMN(STEAMER_H[PA]),FALSE),0)</f>
        <v>121</v>
      </c>
      <c r="H441" s="52">
        <f>IFERROR(VLOOKUP(MYRANKS_H[[#This Row],[IDFANGRAPHS]],STEAMER_H[],COLUMN(STEAMER_H[AB]),FALSE),0)</f>
        <v>113</v>
      </c>
      <c r="I441" s="52">
        <f>IFERROR(VLOOKUP(MYRANKS_H[[#This Row],[IDFANGRAPHS]],STEAMER_H[],COLUMN(STEAMER_H[H]),FALSE),0)</f>
        <v>29</v>
      </c>
      <c r="J441" s="52">
        <f>IFERROR(VLOOKUP(MYRANKS_H[[#This Row],[IDFANGRAPHS]],STEAMER_H[],COLUMN(STEAMER_H[2B]),FALSE),0)</f>
        <v>5</v>
      </c>
      <c r="K441" s="52">
        <f>IFERROR(VLOOKUP(MYRANKS_H[[#This Row],[IDFANGRAPHS]],STEAMER_H[],COLUMN(STEAMER_H[3B]),FALSE),0)</f>
        <v>1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11</v>
      </c>
      <c r="N441" s="52">
        <f>IFERROR(VLOOKUP(MYRANKS_H[[#This Row],[IDFANGRAPHS]],STEAMER_H[],COLUMN(STEAMER_H[RBI]),FALSE),0)</f>
        <v>9</v>
      </c>
      <c r="O441" s="52">
        <f>IFERROR(VLOOKUP(MYRANKS_H[[#This Row],[IDFANGRAPHS]],STEAMER_H[],COLUMN(STEAMER_H[BB]),FALSE),0)</f>
        <v>6</v>
      </c>
      <c r="P441" s="52">
        <f>IFERROR(VLOOKUP(MYRANKS_H[[#This Row],[IDFANGRAPHS]],STEAMER_H[],COLUMN(STEAMER_H[HBP]),FALSE),0)</f>
        <v>1</v>
      </c>
      <c r="Q441" s="52">
        <f>IFERROR(VLOOKUP(MYRANKS_H[[#This Row],[IDFANGRAPHS]],STEAMER_H[],COLUMN(STEAMER_H[SO]),FALSE),0)</f>
        <v>21</v>
      </c>
      <c r="R441" s="52">
        <f>IFERROR(VLOOKUP(MYRANKS_H[[#This Row],[IDFANGRAPHS]],STEAMER_H[],COLUMN(STEAMER_H[SB]),FALSE),0)</f>
        <v>2</v>
      </c>
      <c r="S441" s="54">
        <f>IFERROR(MYRANKS_H[[#This Row],[H]]/MYRANKS_H[[#This Row],[AB]],0)</f>
        <v>0.25663716814159293</v>
      </c>
      <c r="T441" s="54">
        <f>IFERROR((MYRANKS_H[[#This Row],[H]]+MYRANKS_H[[#This Row],[BB]]+MYRANKS_H[[#This Row],[HBP]])/(MYRANKS_H[[#This Row],[AB]]+MYRANKS_H[[#This Row],[BB]]+MYRANKS_H[[#This Row],[HBP]]),0)</f>
        <v>0.3</v>
      </c>
      <c r="U441" s="54">
        <f>IFERROR((MYRANKS_H[[#This Row],[H]]+MYRANKS_H[[#This Row],[2B]]+2*MYRANKS_H[[#This Row],[3B]]+3*MYRANKS_H[[#This Row],[HR]])/MYRANKS_H[[#This Row],[AB]],0)</f>
        <v>0.34513274336283184</v>
      </c>
      <c r="V4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  <c r="W441" s="69">
        <f>VLOOKUP(MYRANKS_H[[#This Row],[POS]],REPLACEMENT_LEVEL[],2,FALSE)</f>
        <v>473</v>
      </c>
      <c r="X441" s="69">
        <f>MYRANKS_H[[#This Row],[PROJ PTS]]-MYRANKS_H[[#This Row],[REPL LEVEL]]</f>
        <v>-388</v>
      </c>
    </row>
    <row r="442" spans="1:24" ht="15" customHeight="1" x14ac:dyDescent="0.25">
      <c r="A442" s="44" t="s">
        <v>17588</v>
      </c>
      <c r="B442" s="46" t="str">
        <f>VLOOKUP(MYRANKS_H[[#This Row],[PLAYERID]],PLAYERIDMAP[],COLUMN(PLAYERIDMAP[LASTNAME]),FALSE)</f>
        <v>Lavarnway</v>
      </c>
      <c r="C442" s="51" t="str">
        <f>VLOOKUP(MYRANKS_H[[#This Row],[PLAYERID]],PLAYERIDMAP[],COLUMN(PLAYERIDMAP[FIRSTNAME]),FALSE)</f>
        <v>Ryan</v>
      </c>
      <c r="D442" s="51" t="str">
        <f>VLOOKUP(MYRANKS_H[[#This Row],[PLAYERID]],PLAYERIDMAP[],COLUMN(PLAYERIDMAP[TEAM]),FALSE)</f>
        <v>MIA</v>
      </c>
      <c r="E442" s="51" t="str">
        <f>VLOOKUP(MYRANKS_H[[#This Row],[PLAYERID]],PLAYERIDMAP[],COLUMN(PLAYERIDMAP[POS]),FALSE)</f>
        <v>1B</v>
      </c>
      <c r="F442" s="51">
        <f>VLOOKUP(MYRANKS_H[[#This Row],[PLAYERID]],PLAYERIDMAP[],COLUMN(PLAYERIDMAP[IDFANGRAPHS]),FALSE)</f>
        <v>8879</v>
      </c>
      <c r="G442" s="52">
        <f>IFERROR(VLOOKUP(MYRANKS_H[[#This Row],[IDFANGRAPHS]],STEAMER_H[],COLUMN(STEAMER_H[PA]),FALSE),0)</f>
        <v>98</v>
      </c>
      <c r="H442" s="52">
        <f>IFERROR(VLOOKUP(MYRANKS_H[[#This Row],[IDFANGRAPHS]],STEAMER_H[],COLUMN(STEAMER_H[AB]),FALSE),0)</f>
        <v>87</v>
      </c>
      <c r="I442" s="52">
        <f>IFERROR(VLOOKUP(MYRANKS_H[[#This Row],[IDFANGRAPHS]],STEAMER_H[],COLUMN(STEAMER_H[H]),FALSE),0)</f>
        <v>22</v>
      </c>
      <c r="J442" s="52">
        <f>IFERROR(VLOOKUP(MYRANKS_H[[#This Row],[IDFANGRAPHS]],STEAMER_H[],COLUMN(STEAMER_H[2B]),FALSE),0)</f>
        <v>4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2</v>
      </c>
      <c r="M442" s="52">
        <f>IFERROR(VLOOKUP(MYRANKS_H[[#This Row],[IDFANGRAPHS]],STEAMER_H[],COLUMN(STEAMER_H[R]),FALSE),0)</f>
        <v>10</v>
      </c>
      <c r="N442" s="52">
        <f>IFERROR(VLOOKUP(MYRANKS_H[[#This Row],[IDFANGRAPHS]],STEAMER_H[],COLUMN(STEAMER_H[RBI]),FALSE),0)</f>
        <v>10</v>
      </c>
      <c r="O442" s="52">
        <f>IFERROR(VLOOKUP(MYRANKS_H[[#This Row],[IDFANGRAPHS]],STEAMER_H[],COLUMN(STEAMER_H[BB]),FALSE),0)</f>
        <v>8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17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0.25287356321839083</v>
      </c>
      <c r="T442" s="54">
        <f>IFERROR((MYRANKS_H[[#This Row],[H]]+MYRANKS_H[[#This Row],[BB]]+MYRANKS_H[[#This Row],[HBP]])/(MYRANKS_H[[#This Row],[AB]]+MYRANKS_H[[#This Row],[BB]]+MYRANKS_H[[#This Row],[HBP]]),0)</f>
        <v>0.32291666666666669</v>
      </c>
      <c r="U442" s="54">
        <f>IFERROR((MYRANKS_H[[#This Row],[H]]+MYRANKS_H[[#This Row],[2B]]+2*MYRANKS_H[[#This Row],[3B]]+3*MYRANKS_H[[#This Row],[HR]])/MYRANKS_H[[#This Row],[AB]],0)</f>
        <v>0.36781609195402298</v>
      </c>
      <c r="V4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42" s="69">
        <f>VLOOKUP(MYRANKS_H[[#This Row],[POS]],REPLACEMENT_LEVEL[],2,FALSE)</f>
        <v>467</v>
      </c>
      <c r="X442" s="69">
        <f>MYRANKS_H[[#This Row],[PROJ PTS]]-MYRANKS_H[[#This Row],[REPL LEVEL]]</f>
        <v>-390</v>
      </c>
    </row>
    <row r="443" spans="1:24" ht="15" customHeight="1" x14ac:dyDescent="0.25">
      <c r="A443" s="44" t="s">
        <v>18092</v>
      </c>
      <c r="B443" s="46" t="str">
        <f>VLOOKUP(MYRANKS_H[[#This Row],[PLAYERID]],PLAYERIDMAP[],COLUMN(PLAYERIDMAP[LASTNAME]),FALSE)</f>
        <v>Medica</v>
      </c>
      <c r="C443" s="51" t="str">
        <f>VLOOKUP(MYRANKS_H[[#This Row],[PLAYERID]],PLAYERIDMAP[],COLUMN(PLAYERIDMAP[FIRSTNAME]),FALSE)</f>
        <v>Tommy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11147</v>
      </c>
      <c r="G443" s="52">
        <f>IFERROR(VLOOKUP(MYRANKS_H[[#This Row],[IDFANGRAPHS]],STEAMER_H[],COLUMN(STEAMER_H[PA]),FALSE),0)</f>
        <v>128</v>
      </c>
      <c r="H443" s="52">
        <f>IFERROR(VLOOKUP(MYRANKS_H[[#This Row],[IDFANGRAPHS]],STEAMER_H[],COLUMN(STEAMER_H[AB]),FALSE),0)</f>
        <v>116</v>
      </c>
      <c r="I443" s="52">
        <f>IFERROR(VLOOKUP(MYRANKS_H[[#This Row],[IDFANGRAPHS]],STEAMER_H[],COLUMN(STEAMER_H[H]),FALSE),0)</f>
        <v>26</v>
      </c>
      <c r="J443" s="52">
        <f>IFERROR(VLOOKUP(MYRANKS_H[[#This Row],[IDFANGRAPHS]],STEAMER_H[],COLUMN(STEAMER_H[2B]),FALSE),0)</f>
        <v>5</v>
      </c>
      <c r="K443" s="52">
        <f>IFERROR(VLOOKUP(MYRANKS_H[[#This Row],[IDFANGRAPHS]],STEAMER_H[],COLUMN(STEAMER_H[3B]),FALSE),0)</f>
        <v>1</v>
      </c>
      <c r="L443" s="52">
        <f>IFERROR(VLOOKUP(MYRANKS_H[[#This Row],[IDFANGRAPHS]],STEAMER_H[],COLUMN(STEAMER_H[HR]),FALSE),0)</f>
        <v>4</v>
      </c>
      <c r="M443" s="52">
        <f>IFERROR(VLOOKUP(MYRANKS_H[[#This Row],[IDFANGRAPHS]],STEAMER_H[],COLUMN(STEAMER_H[R]),FALSE),0)</f>
        <v>13</v>
      </c>
      <c r="N443" s="52">
        <f>IFERROR(VLOOKUP(MYRANKS_H[[#This Row],[IDFANGRAPHS]],STEAMER_H[],COLUMN(STEAMER_H[RBI]),FALSE),0)</f>
        <v>14</v>
      </c>
      <c r="O443" s="52">
        <f>IFERROR(VLOOKUP(MYRANKS_H[[#This Row],[IDFANGRAPHS]],STEAMER_H[],COLUMN(STEAMER_H[BB]),FALSE),0)</f>
        <v>9</v>
      </c>
      <c r="P443" s="52">
        <f>IFERROR(VLOOKUP(MYRANKS_H[[#This Row],[IDFANGRAPHS]],STEAMER_H[],COLUMN(STEAMER_H[HBP]),FALSE),0)</f>
        <v>2</v>
      </c>
      <c r="Q443" s="52">
        <f>IFERROR(VLOOKUP(MYRANKS_H[[#This Row],[IDFANGRAPHS]],STEAMER_H[],COLUMN(STEAMER_H[SO]),FALSE),0)</f>
        <v>33</v>
      </c>
      <c r="R443" s="52">
        <f>IFERROR(VLOOKUP(MYRANKS_H[[#This Row],[IDFANGRAPHS]],STEAMER_H[],COLUMN(STEAMER_H[SB]),FALSE),0)</f>
        <v>2</v>
      </c>
      <c r="S443" s="54">
        <f>IFERROR(MYRANKS_H[[#This Row],[H]]/MYRANKS_H[[#This Row],[AB]],0)</f>
        <v>0.22413793103448276</v>
      </c>
      <c r="T443" s="54">
        <f>IFERROR((MYRANKS_H[[#This Row],[H]]+MYRANKS_H[[#This Row],[BB]]+MYRANKS_H[[#This Row],[HBP]])/(MYRANKS_H[[#This Row],[AB]]+MYRANKS_H[[#This Row],[BB]]+MYRANKS_H[[#This Row],[HBP]]),0)</f>
        <v>0.29133858267716534</v>
      </c>
      <c r="U443" s="54">
        <f>IFERROR((MYRANKS_H[[#This Row],[H]]+MYRANKS_H[[#This Row],[2B]]+2*MYRANKS_H[[#This Row],[3B]]+3*MYRANKS_H[[#This Row],[HR]])/MYRANKS_H[[#This Row],[AB]],0)</f>
        <v>0.38793103448275862</v>
      </c>
      <c r="V4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  <c r="W443" s="69">
        <f>VLOOKUP(MYRANKS_H[[#This Row],[POS]],REPLACEMENT_LEVEL[],2,FALSE)</f>
        <v>496</v>
      </c>
      <c r="X443" s="69">
        <f>MYRANKS_H[[#This Row],[PROJ PTS]]-MYRANKS_H[[#This Row],[REPL LEVEL]]</f>
        <v>-393</v>
      </c>
    </row>
    <row r="444" spans="1:24" x14ac:dyDescent="0.25">
      <c r="A444" s="44" t="s">
        <v>19242</v>
      </c>
      <c r="B444" s="46" t="str">
        <f>VLOOKUP(MYRANKS_H[[#This Row],[PLAYERID]],PLAYERIDMAP[],COLUMN(PLAYERIDMAP[LASTNAME]),FALSE)</f>
        <v>Rosales</v>
      </c>
      <c r="C444" s="51" t="str">
        <f>VLOOKUP(MYRANKS_H[[#This Row],[PLAYERID]],PLAYERIDMAP[],COLUMN(PLAYERIDMAP[FIRSTNAME]),FALSE)</f>
        <v>Adam</v>
      </c>
      <c r="D444" s="51" t="str">
        <f>VLOOKUP(MYRANKS_H[[#This Row],[PLAYERID]],PLAYERIDMAP[],COLUMN(PLAYERIDMAP[TEAM]),FALSE)</f>
        <v>TEX</v>
      </c>
      <c r="E444" s="51" t="str">
        <f>VLOOKUP(MYRANKS_H[[#This Row],[PLAYERID]],PLAYERIDMAP[],COLUMN(PLAYERIDMAP[POS]),FALSE)</f>
        <v>1B</v>
      </c>
      <c r="F444" s="51">
        <f>VLOOKUP(MYRANKS_H[[#This Row],[PLAYERID]],PLAYERIDMAP[],COLUMN(PLAYERIDMAP[IDFANGRAPHS]),FALSE)</f>
        <v>9682</v>
      </c>
      <c r="G444" s="52">
        <f>IFERROR(VLOOKUP(MYRANKS_H[[#This Row],[IDFANGRAPHS]],STEAMER_H[],COLUMN(STEAMER_H[PA]),FALSE),0)</f>
        <v>99</v>
      </c>
      <c r="H444" s="52">
        <f>IFERROR(VLOOKUP(MYRANKS_H[[#This Row],[IDFANGRAPHS]],STEAMER_H[],COLUMN(STEAMER_H[AB]),FALSE),0)</f>
        <v>90</v>
      </c>
      <c r="I444" s="52">
        <f>IFERROR(VLOOKUP(MYRANKS_H[[#This Row],[IDFANGRAPHS]],STEAMER_H[],COLUMN(STEAMER_H[H]),FALSE),0)</f>
        <v>22</v>
      </c>
      <c r="J444" s="52">
        <f>IFERROR(VLOOKUP(MYRANKS_H[[#This Row],[IDFANGRAPHS]],STEAMER_H[],COLUMN(STEAMER_H[2B]),FALSE),0)</f>
        <v>4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2</v>
      </c>
      <c r="M444" s="52">
        <f>IFERROR(VLOOKUP(MYRANKS_H[[#This Row],[IDFANGRAPHS]],STEAMER_H[],COLUMN(STEAMER_H[R]),FALSE),0)</f>
        <v>9</v>
      </c>
      <c r="N444" s="52">
        <f>IFERROR(VLOOKUP(MYRANKS_H[[#This Row],[IDFANGRAPHS]],STEAMER_H[],COLUMN(STEAMER_H[RBI]),FALSE),0)</f>
        <v>10</v>
      </c>
      <c r="O444" s="52">
        <f>IFERROR(VLOOKUP(MYRANKS_H[[#This Row],[IDFANGRAPHS]],STEAMER_H[],COLUMN(STEAMER_H[BB]),FALSE),0)</f>
        <v>7</v>
      </c>
      <c r="P444" s="52">
        <f>IFERROR(VLOOKUP(MYRANKS_H[[#This Row],[IDFANGRAPHS]],STEAMER_H[],COLUMN(STEAMER_H[HBP]),FALSE),0)</f>
        <v>1</v>
      </c>
      <c r="Q444" s="52">
        <f>IFERROR(VLOOKUP(MYRANKS_H[[#This Row],[IDFANGRAPHS]],STEAMER_H[],COLUMN(STEAMER_H[SO]),FALSE),0)</f>
        <v>21</v>
      </c>
      <c r="R444" s="52">
        <f>IFERROR(VLOOKUP(MYRANKS_H[[#This Row],[IDFANGRAPHS]],STEAMER_H[],COLUMN(STEAMER_H[SB]),FALSE),0)</f>
        <v>1</v>
      </c>
      <c r="S444" s="54">
        <f>IFERROR(MYRANKS_H[[#This Row],[H]]/MYRANKS_H[[#This Row],[AB]],0)</f>
        <v>0.24444444444444444</v>
      </c>
      <c r="T444" s="54">
        <f>IFERROR((MYRANKS_H[[#This Row],[H]]+MYRANKS_H[[#This Row],[BB]]+MYRANKS_H[[#This Row],[HBP]])/(MYRANKS_H[[#This Row],[AB]]+MYRANKS_H[[#This Row],[BB]]+MYRANKS_H[[#This Row],[HBP]]),0)</f>
        <v>0.30612244897959184</v>
      </c>
      <c r="U444" s="54">
        <f>IFERROR((MYRANKS_H[[#This Row],[H]]+MYRANKS_H[[#This Row],[2B]]+2*MYRANKS_H[[#This Row],[3B]]+3*MYRANKS_H[[#This Row],[HR]])/MYRANKS_H[[#This Row],[AB]],0)</f>
        <v>0.35555555555555557</v>
      </c>
      <c r="V4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44" s="69">
        <f>VLOOKUP(MYRANKS_H[[#This Row],[POS]],REPLACEMENT_LEVEL[],2,FALSE)</f>
        <v>467</v>
      </c>
      <c r="X444" s="69">
        <f>MYRANKS_H[[#This Row],[PROJ PTS]]-MYRANKS_H[[#This Row],[REPL LEVEL]]</f>
        <v>-393</v>
      </c>
    </row>
    <row r="445" spans="1:24" x14ac:dyDescent="0.25">
      <c r="A445" s="44" t="s">
        <v>15845</v>
      </c>
      <c r="B445" s="46" t="str">
        <f>VLOOKUP(MYRANKS_H[[#This Row],[PLAYERID]],PLAYERIDMAP[],COLUMN(PLAYERIDMAP[LASTNAME]),FALSE)</f>
        <v>Davidson</v>
      </c>
      <c r="C445" s="51" t="str">
        <f>VLOOKUP(MYRANKS_H[[#This Row],[PLAYERID]],PLAYERIDMAP[],COLUMN(PLAYERIDMAP[FIRSTNAME]),FALSE)</f>
        <v>Matt</v>
      </c>
      <c r="D445" s="51" t="str">
        <f>VLOOKUP(MYRANKS_H[[#This Row],[PLAYERID]],PLAYERIDMAP[],COLUMN(PLAYERIDMAP[TEAM]),FALSE)</f>
        <v>CHW</v>
      </c>
      <c r="E445" s="51" t="str">
        <f>VLOOKUP(MYRANKS_H[[#This Row],[PLAYERID]],PLAYERIDMAP[],COLUMN(PLAYERIDMAP[POS]),FALSE)</f>
        <v>3B</v>
      </c>
      <c r="F445" s="51">
        <f>VLOOKUP(MYRANKS_H[[#This Row],[PLAYERID]],PLAYERIDMAP[],COLUMN(PLAYERIDMAP[IDFANGRAPHS]),FALSE)</f>
        <v>7226</v>
      </c>
      <c r="G445" s="52">
        <f>IFERROR(VLOOKUP(MYRANKS_H[[#This Row],[IDFANGRAPHS]],STEAMER_H[],COLUMN(STEAMER_H[PA]),FALSE),0)</f>
        <v>133</v>
      </c>
      <c r="H445" s="52">
        <f>IFERROR(VLOOKUP(MYRANKS_H[[#This Row],[IDFANGRAPHS]],STEAMER_H[],COLUMN(STEAMER_H[AB]),FALSE),0)</f>
        <v>119</v>
      </c>
      <c r="I445" s="52">
        <f>IFERROR(VLOOKUP(MYRANKS_H[[#This Row],[IDFANGRAPHS]],STEAMER_H[],COLUMN(STEAMER_H[H]),FALSE),0)</f>
        <v>26</v>
      </c>
      <c r="J445" s="52">
        <f>IFERROR(VLOOKUP(MYRANKS_H[[#This Row],[IDFANGRAPHS]],STEAMER_H[],COLUMN(STEAMER_H[2B]),FALSE),0)</f>
        <v>5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5</v>
      </c>
      <c r="M445" s="52">
        <f>IFERROR(VLOOKUP(MYRANKS_H[[#This Row],[IDFANGRAPHS]],STEAMER_H[],COLUMN(STEAMER_H[R]),FALSE),0)</f>
        <v>14</v>
      </c>
      <c r="N445" s="52">
        <f>IFERROR(VLOOKUP(MYRANKS_H[[#This Row],[IDFANGRAPHS]],STEAMER_H[],COLUMN(STEAMER_H[RBI]),FALSE),0)</f>
        <v>15</v>
      </c>
      <c r="O445" s="52">
        <f>IFERROR(VLOOKUP(MYRANKS_H[[#This Row],[IDFANGRAPHS]],STEAMER_H[],COLUMN(STEAMER_H[BB]),FALSE),0)</f>
        <v>11</v>
      </c>
      <c r="P445" s="52">
        <f>IFERROR(VLOOKUP(MYRANKS_H[[#This Row],[IDFANGRAPHS]],STEAMER_H[],COLUMN(STEAMER_H[HBP]),FALSE),0)</f>
        <v>2</v>
      </c>
      <c r="Q445" s="52">
        <f>IFERROR(VLOOKUP(MYRANKS_H[[#This Row],[IDFANGRAPHS]],STEAMER_H[],COLUMN(STEAMER_H[SO]),FALSE),0)</f>
        <v>36</v>
      </c>
      <c r="R445" s="52">
        <f>IFERROR(VLOOKUP(MYRANKS_H[[#This Row],[IDFANGRAPHS]],STEAMER_H[],COLUMN(STEAMER_H[SB]),FALSE),0)</f>
        <v>1</v>
      </c>
      <c r="S445" s="54">
        <f>IFERROR(MYRANKS_H[[#This Row],[H]]/MYRANKS_H[[#This Row],[AB]],0)</f>
        <v>0.21848739495798319</v>
      </c>
      <c r="T445" s="54">
        <f>IFERROR((MYRANKS_H[[#This Row],[H]]+MYRANKS_H[[#This Row],[BB]]+MYRANKS_H[[#This Row],[HBP]])/(MYRANKS_H[[#This Row],[AB]]+MYRANKS_H[[#This Row],[BB]]+MYRANKS_H[[#This Row],[HBP]]),0)</f>
        <v>0.29545454545454547</v>
      </c>
      <c r="U445" s="54">
        <f>IFERROR((MYRANKS_H[[#This Row],[H]]+MYRANKS_H[[#This Row],[2B]]+2*MYRANKS_H[[#This Row],[3B]]+3*MYRANKS_H[[#This Row],[HR]])/MYRANKS_H[[#This Row],[AB]],0)</f>
        <v>0.38655462184873951</v>
      </c>
      <c r="V4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  <c r="W445" s="69">
        <f>VLOOKUP(MYRANKS_H[[#This Row],[POS]],REPLACEMENT_LEVEL[],2,FALSE)</f>
        <v>501</v>
      </c>
      <c r="X445" s="69">
        <f>MYRANKS_H[[#This Row],[PROJ PTS]]-MYRANKS_H[[#This Row],[REPL LEVEL]]</f>
        <v>-394</v>
      </c>
    </row>
    <row r="446" spans="1:24" ht="15" customHeight="1" x14ac:dyDescent="0.25">
      <c r="A446" s="44" t="s">
        <v>16711</v>
      </c>
      <c r="B446" s="46" t="str">
        <f>VLOOKUP(MYRANKS_H[[#This Row],[PLAYERID]],PLAYERIDMAP[],COLUMN(PLAYERIDMAP[LASTNAME]),FALSE)</f>
        <v>Guerrero</v>
      </c>
      <c r="C446" s="51" t="str">
        <f>VLOOKUP(MYRANKS_H[[#This Row],[PLAYERID]],PLAYERIDMAP[],COLUMN(PLAYERIDMAP[FIRSTNAME]),FALSE)</f>
        <v>Alexander</v>
      </c>
      <c r="D446" s="51" t="str">
        <f>VLOOKUP(MYRANKS_H[[#This Row],[PLAYERID]],PLAYERIDMAP[],COLUMN(PLAYERIDMAP[TEAM]),FALSE)</f>
        <v>LAD</v>
      </c>
      <c r="E446" s="51" t="str">
        <f>VLOOKUP(MYRANKS_H[[#This Row],[PLAYERID]],PLAYERIDMAP[],COLUMN(PLAYERIDMAP[POS]),FALSE)</f>
        <v>2B</v>
      </c>
      <c r="F446" s="51">
        <f>VLOOKUP(MYRANKS_H[[#This Row],[PLAYERID]],PLAYERIDMAP[],COLUMN(PLAYERIDMAP[IDFANGRAPHS]),FALSE)</f>
        <v>15670</v>
      </c>
      <c r="G446" s="52">
        <f>IFERROR(VLOOKUP(MYRANKS_H[[#This Row],[IDFANGRAPHS]],STEAMER_H[],COLUMN(STEAMER_H[PA]),FALSE),0)</f>
        <v>92</v>
      </c>
      <c r="H446" s="52">
        <f>IFERROR(VLOOKUP(MYRANKS_H[[#This Row],[IDFANGRAPHS]],STEAMER_H[],COLUMN(STEAMER_H[AB]),FALSE),0)</f>
        <v>86</v>
      </c>
      <c r="I446" s="52">
        <f>IFERROR(VLOOKUP(MYRANKS_H[[#This Row],[IDFANGRAPHS]],STEAMER_H[],COLUMN(STEAMER_H[H]),FALSE),0)</f>
        <v>21</v>
      </c>
      <c r="J446" s="52">
        <f>IFERROR(VLOOKUP(MYRANKS_H[[#This Row],[IDFANGRAPHS]],STEAMER_H[],COLUMN(STEAMER_H[2B]),FALSE),0)</f>
        <v>4</v>
      </c>
      <c r="K446" s="52">
        <f>IFERROR(VLOOKUP(MYRANKS_H[[#This Row],[IDFANGRAPHS]],STEAMER_H[],COLUMN(STEAMER_H[3B]),FALSE),0)</f>
        <v>1</v>
      </c>
      <c r="L446" s="52">
        <f>IFERROR(VLOOKUP(MYRANKS_H[[#This Row],[IDFANGRAPHS]],STEAMER_H[],COLUMN(STEAMER_H[HR]),FALSE),0)</f>
        <v>3</v>
      </c>
      <c r="M446" s="52">
        <f>IFERROR(VLOOKUP(MYRANKS_H[[#This Row],[IDFANGRAPHS]],STEAMER_H[],COLUMN(STEAMER_H[R]),FALSE),0)</f>
        <v>9</v>
      </c>
      <c r="N446" s="52">
        <f>IFERROR(VLOOKUP(MYRANKS_H[[#This Row],[IDFANGRAPHS]],STEAMER_H[],COLUMN(STEAMER_H[RBI]),FALSE),0)</f>
        <v>10</v>
      </c>
      <c r="O446" s="52">
        <f>IFERROR(VLOOKUP(MYRANKS_H[[#This Row],[IDFANGRAPHS]],STEAMER_H[],COLUMN(STEAMER_H[BB]),FALSE),0)</f>
        <v>4</v>
      </c>
      <c r="P446" s="52">
        <f>IFERROR(VLOOKUP(MYRANKS_H[[#This Row],[IDFANGRAPHS]],STEAMER_H[],COLUMN(STEAMER_H[HBP]),FALSE),0)</f>
        <v>1</v>
      </c>
      <c r="Q446" s="52">
        <f>IFERROR(VLOOKUP(MYRANKS_H[[#This Row],[IDFANGRAPHS]],STEAMER_H[],COLUMN(STEAMER_H[SO]),FALSE),0)</f>
        <v>17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0.2441860465116279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0.41860465116279072</v>
      </c>
      <c r="V4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  <c r="W446" s="69">
        <f>VLOOKUP(MYRANKS_H[[#This Row],[POS]],REPLACEMENT_LEVEL[],2,FALSE)</f>
        <v>473</v>
      </c>
      <c r="X446" s="69">
        <f>MYRANKS_H[[#This Row],[PROJ PTS]]-MYRANKS_H[[#This Row],[REPL LEVEL]]</f>
        <v>-395</v>
      </c>
    </row>
    <row r="447" spans="1:24" ht="15" customHeight="1" x14ac:dyDescent="0.25">
      <c r="A447" s="44" t="s">
        <v>18583</v>
      </c>
      <c r="B447" s="46" t="str">
        <f>VLOOKUP(MYRANKS_H[[#This Row],[PLAYERID]],PLAYERIDMAP[],COLUMN(PLAYERIDMAP[LASTNAME]),FALSE)</f>
        <v>Paredes</v>
      </c>
      <c r="C447" s="51" t="str">
        <f>VLOOKUP(MYRANKS_H[[#This Row],[PLAYERID]],PLAYERIDMAP[],COLUMN(PLAYERIDMAP[FIRSTNAME]),FALSE)</f>
        <v>Jimmy</v>
      </c>
      <c r="D447" s="51" t="str">
        <f>VLOOKUP(MYRANKS_H[[#This Row],[PLAYERID]],PLAYERIDMAP[],COLUMN(PLAYERIDMAP[TEAM]),FALSE)</f>
        <v>BAL</v>
      </c>
      <c r="E447" s="51" t="str">
        <f>VLOOKUP(MYRANKS_H[[#This Row],[PLAYERID]],PLAYERIDMAP[],COLUMN(PLAYERIDMAP[POS]),FALSE)</f>
        <v>3B</v>
      </c>
      <c r="F447" s="51">
        <f>VLOOKUP(MYRANKS_H[[#This Row],[PLAYERID]],PLAYERIDMAP[],COLUMN(PLAYERIDMAP[IDFANGRAPHS]),FALSE)</f>
        <v>5481</v>
      </c>
      <c r="G447" s="52">
        <f>IFERROR(VLOOKUP(MYRANKS_H[[#This Row],[IDFANGRAPHS]],STEAMER_H[],COLUMN(STEAMER_H[PA]),FALSE),0)</f>
        <v>134</v>
      </c>
      <c r="H447" s="52">
        <f>IFERROR(VLOOKUP(MYRANKS_H[[#This Row],[IDFANGRAPHS]],STEAMER_H[],COLUMN(STEAMER_H[AB]),FALSE),0)</f>
        <v>126</v>
      </c>
      <c r="I447" s="52">
        <f>IFERROR(VLOOKUP(MYRANKS_H[[#This Row],[IDFANGRAPHS]],STEAMER_H[],COLUMN(STEAMER_H[H]),FALSE),0)</f>
        <v>32</v>
      </c>
      <c r="J447" s="52">
        <f>IFERROR(VLOOKUP(MYRANKS_H[[#This Row],[IDFANGRAPHS]],STEAMER_H[],COLUMN(STEAMER_H[2B]),FALSE),0)</f>
        <v>6</v>
      </c>
      <c r="K447" s="52">
        <f>IFERROR(VLOOKUP(MYRANKS_H[[#This Row],[IDFANGRAPHS]],STEAMER_H[],COLUMN(STEAMER_H[3B]),FALSE),0)</f>
        <v>1</v>
      </c>
      <c r="L447" s="52">
        <f>IFERROR(VLOOKUP(MYRANKS_H[[#This Row],[IDFANGRAPHS]],STEAMER_H[],COLUMN(STEAMER_H[HR]),FALSE),0)</f>
        <v>2</v>
      </c>
      <c r="M447" s="52">
        <f>IFERROR(VLOOKUP(MYRANKS_H[[#This Row],[IDFANGRAPHS]],STEAMER_H[],COLUMN(STEAMER_H[R]),FALSE),0)</f>
        <v>13</v>
      </c>
      <c r="N447" s="52">
        <f>IFERROR(VLOOKUP(MYRANKS_H[[#This Row],[IDFANGRAPHS]],STEAMER_H[],COLUMN(STEAMER_H[RBI]),FALSE),0)</f>
        <v>13</v>
      </c>
      <c r="O447" s="52">
        <f>IFERROR(VLOOKUP(MYRANKS_H[[#This Row],[IDFANGRAPHS]],STEAMER_H[],COLUMN(STEAMER_H[BB]),FALSE),0)</f>
        <v>6</v>
      </c>
      <c r="P447" s="52">
        <f>IFERROR(VLOOKUP(MYRANKS_H[[#This Row],[IDFANGRAPHS]],STEAMER_H[],COLUMN(STEAMER_H[HBP]),FALSE),0)</f>
        <v>1</v>
      </c>
      <c r="Q447" s="52">
        <f>IFERROR(VLOOKUP(MYRANKS_H[[#This Row],[IDFANGRAPHS]],STEAMER_H[],COLUMN(STEAMER_H[SO]),FALSE),0)</f>
        <v>31</v>
      </c>
      <c r="R447" s="52">
        <f>IFERROR(VLOOKUP(MYRANKS_H[[#This Row],[IDFANGRAPHS]],STEAMER_H[],COLUMN(STEAMER_H[SB]),FALSE),0)</f>
        <v>4</v>
      </c>
      <c r="S447" s="54">
        <f>IFERROR(MYRANKS_H[[#This Row],[H]]/MYRANKS_H[[#This Row],[AB]],0)</f>
        <v>0.25396825396825395</v>
      </c>
      <c r="T447" s="54">
        <f>IFERROR((MYRANKS_H[[#This Row],[H]]+MYRANKS_H[[#This Row],[BB]]+MYRANKS_H[[#This Row],[HBP]])/(MYRANKS_H[[#This Row],[AB]]+MYRANKS_H[[#This Row],[BB]]+MYRANKS_H[[#This Row],[HBP]]),0)</f>
        <v>0.2932330827067669</v>
      </c>
      <c r="U447" s="54">
        <f>IFERROR((MYRANKS_H[[#This Row],[H]]+MYRANKS_H[[#This Row],[2B]]+2*MYRANKS_H[[#This Row],[3B]]+3*MYRANKS_H[[#This Row],[HR]])/MYRANKS_H[[#This Row],[AB]],0)</f>
        <v>0.36507936507936506</v>
      </c>
      <c r="V4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  <c r="W447" s="69">
        <f>VLOOKUP(MYRANKS_H[[#This Row],[POS]],REPLACEMENT_LEVEL[],2,FALSE)</f>
        <v>501</v>
      </c>
      <c r="X447" s="69">
        <f>MYRANKS_H[[#This Row],[PROJ PTS]]-MYRANKS_H[[#This Row],[REPL LEVEL]]</f>
        <v>-396</v>
      </c>
    </row>
    <row r="448" spans="1:24" ht="15" customHeight="1" x14ac:dyDescent="0.25">
      <c r="A448" s="44" t="s">
        <v>18370</v>
      </c>
      <c r="B448" s="46" t="str">
        <f>VLOOKUP(MYRANKS_H[[#This Row],[PLAYERID]],PLAYERIDMAP[],COLUMN(PLAYERIDMAP[LASTNAME]),FALSE)</f>
        <v>Neal</v>
      </c>
      <c r="C448" s="51" t="str">
        <f>VLOOKUP(MYRANKS_H[[#This Row],[PLAYERID]],PLAYERIDMAP[],COLUMN(PLAYERIDMAP[FIRSTNAME]),FALSE)</f>
        <v>Thomas</v>
      </c>
      <c r="D448" s="51" t="str">
        <f>VLOOKUP(MYRANKS_H[[#This Row],[PLAYERID]],PLAYERIDMAP[],COLUMN(PLAYERIDMAP[TEAM]),FALSE)</f>
        <v>CLE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9461</v>
      </c>
      <c r="G448" s="52">
        <f>IFERROR(VLOOKUP(MYRANKS_H[[#This Row],[IDFANGRAPHS]],STEAMER_H[],COLUMN(STEAMER_H[PA]),FALSE),0)</f>
        <v>135</v>
      </c>
      <c r="H448" s="52">
        <f>IFERROR(VLOOKUP(MYRANKS_H[[#This Row],[IDFANGRAPHS]],STEAMER_H[],COLUMN(STEAMER_H[AB]),FALSE),0)</f>
        <v>122</v>
      </c>
      <c r="I448" s="52">
        <f>IFERROR(VLOOKUP(MYRANKS_H[[#This Row],[IDFANGRAPHS]],STEAMER_H[],COLUMN(STEAMER_H[H]),FALSE),0)</f>
        <v>31</v>
      </c>
      <c r="J448" s="52">
        <f>IFERROR(VLOOKUP(MYRANKS_H[[#This Row],[IDFANGRAPHS]],STEAMER_H[],COLUMN(STEAMER_H[2B]),FALSE),0)</f>
        <v>6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2</v>
      </c>
      <c r="M448" s="52">
        <f>IFERROR(VLOOKUP(MYRANKS_H[[#This Row],[IDFANGRAPHS]],STEAMER_H[],COLUMN(STEAMER_H[R]),FALSE),0)</f>
        <v>12</v>
      </c>
      <c r="N448" s="52">
        <f>IFERROR(VLOOKUP(MYRANKS_H[[#This Row],[IDFANGRAPHS]],STEAMER_H[],COLUMN(STEAMER_H[RBI]),FALSE),0)</f>
        <v>12</v>
      </c>
      <c r="O448" s="52">
        <f>IFERROR(VLOOKUP(MYRANKS_H[[#This Row],[IDFANGRAPHS]],STEAMER_H[],COLUMN(STEAMER_H[BB]),FALSE),0)</f>
        <v>9</v>
      </c>
      <c r="P448" s="52">
        <f>IFERROR(VLOOKUP(MYRANKS_H[[#This Row],[IDFANGRAPHS]],STEAMER_H[],COLUMN(STEAMER_H[HBP]),FALSE),0)</f>
        <v>2</v>
      </c>
      <c r="Q448" s="52">
        <f>IFERROR(VLOOKUP(MYRANKS_H[[#This Row],[IDFANGRAPHS]],STEAMER_H[],COLUMN(STEAMER_H[SO]),FALSE),0)</f>
        <v>25</v>
      </c>
      <c r="R448" s="52">
        <f>IFERROR(VLOOKUP(MYRANKS_H[[#This Row],[IDFANGRAPHS]],STEAMER_H[],COLUMN(STEAMER_H[SB]),FALSE),0)</f>
        <v>1</v>
      </c>
      <c r="S448" s="54">
        <f>IFERROR(MYRANKS_H[[#This Row],[H]]/MYRANKS_H[[#This Row],[AB]],0)</f>
        <v>0.25409836065573771</v>
      </c>
      <c r="T448" s="54">
        <f>IFERROR((MYRANKS_H[[#This Row],[H]]+MYRANKS_H[[#This Row],[BB]]+MYRANKS_H[[#This Row],[HBP]])/(MYRANKS_H[[#This Row],[AB]]+MYRANKS_H[[#This Row],[BB]]+MYRANKS_H[[#This Row],[HBP]]),0)</f>
        <v>0.31578947368421051</v>
      </c>
      <c r="U448" s="54">
        <f>IFERROR((MYRANKS_H[[#This Row],[H]]+MYRANKS_H[[#This Row],[2B]]+2*MYRANKS_H[[#This Row],[3B]]+3*MYRANKS_H[[#This Row],[HR]])/MYRANKS_H[[#This Row],[AB]],0)</f>
        <v>0.35245901639344263</v>
      </c>
      <c r="V4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  <c r="W448" s="69">
        <f>VLOOKUP(MYRANKS_H[[#This Row],[POS]],REPLACEMENT_LEVEL[],2,FALSE)</f>
        <v>496</v>
      </c>
      <c r="X448" s="69">
        <f>MYRANKS_H[[#This Row],[PROJ PTS]]-MYRANKS_H[[#This Row],[REPL LEVEL]]</f>
        <v>-397</v>
      </c>
    </row>
    <row r="449" spans="1:24" ht="15" customHeight="1" x14ac:dyDescent="0.25">
      <c r="A449" s="44" t="s">
        <v>18614</v>
      </c>
      <c r="B449" s="46" t="str">
        <f>VLOOKUP(MYRANKS_H[[#This Row],[PLAYERID]],PLAYERIDMAP[],COLUMN(PLAYERIDMAP[LASTNAME]),FALSE)</f>
        <v>Pastornicky</v>
      </c>
      <c r="C449" s="51" t="str">
        <f>VLOOKUP(MYRANKS_H[[#This Row],[PLAYERID]],PLAYERIDMAP[],COLUMN(PLAYERIDMAP[FIRSTNAME]),FALSE)</f>
        <v>Tyler</v>
      </c>
      <c r="D449" s="51" t="str">
        <f>VLOOKUP(MYRANKS_H[[#This Row],[PLAYERID]],PLAYERIDMAP[],COLUMN(PLAYERIDMAP[TEAM]),FALSE)</f>
        <v>ATL</v>
      </c>
      <c r="E449" s="51" t="str">
        <f>VLOOKUP(MYRANKS_H[[#This Row],[PLAYERID]],PLAYERIDMAP[],COLUMN(PLAYERIDMAP[POS]),FALSE)</f>
        <v>2B</v>
      </c>
      <c r="F449" s="51">
        <f>VLOOKUP(MYRANKS_H[[#This Row],[PLAYERID]],PLAYERIDMAP[],COLUMN(PLAYERIDMAP[IDFANGRAPHS]),FALSE)</f>
        <v>6777</v>
      </c>
      <c r="G449" s="52">
        <f>IFERROR(VLOOKUP(MYRANKS_H[[#This Row],[IDFANGRAPHS]],STEAMER_H[],COLUMN(STEAMER_H[PA]),FALSE),0)</f>
        <v>92</v>
      </c>
      <c r="H449" s="52">
        <f>IFERROR(VLOOKUP(MYRANKS_H[[#This Row],[IDFANGRAPHS]],STEAMER_H[],COLUMN(STEAMER_H[AB]),FALSE),0)</f>
        <v>84</v>
      </c>
      <c r="I449" s="52">
        <f>IFERROR(VLOOKUP(MYRANKS_H[[#This Row],[IDFANGRAPHS]],STEAMER_H[],COLUMN(STEAMER_H[H]),FALSE),0)</f>
        <v>22</v>
      </c>
      <c r="J449" s="52">
        <f>IFERROR(VLOOKUP(MYRANKS_H[[#This Row],[IDFANGRAPHS]],STEAMER_H[],COLUMN(STEAMER_H[2B]),FALSE),0)</f>
        <v>4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</v>
      </c>
      <c r="M449" s="52">
        <f>IFERROR(VLOOKUP(MYRANKS_H[[#This Row],[IDFANGRAPHS]],STEAMER_H[],COLUMN(STEAMER_H[R]),FALSE),0)</f>
        <v>8</v>
      </c>
      <c r="N449" s="52">
        <f>IFERROR(VLOOKUP(MYRANKS_H[[#This Row],[IDFANGRAPHS]],STEAMER_H[],COLUMN(STEAMER_H[RBI]),FALSE),0)</f>
        <v>8</v>
      </c>
      <c r="O449" s="52">
        <f>IFERROR(VLOOKUP(MYRANKS_H[[#This Row],[IDFANGRAPHS]],STEAMER_H[],COLUMN(STEAMER_H[BB]),FALSE),0)</f>
        <v>6</v>
      </c>
      <c r="P449" s="52">
        <f>IFERROR(VLOOKUP(MYRANKS_H[[#This Row],[IDFANGRAPHS]],STEAMER_H[],COLUMN(STEAMER_H[HBP]),FALSE),0)</f>
        <v>1</v>
      </c>
      <c r="Q449" s="52">
        <f>IFERROR(VLOOKUP(MYRANKS_H[[#This Row],[IDFANGRAPHS]],STEAMER_H[],COLUMN(STEAMER_H[SO]),FALSE),0)</f>
        <v>14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0.26190476190476192</v>
      </c>
      <c r="T449" s="54">
        <f>IFERROR((MYRANKS_H[[#This Row],[H]]+MYRANKS_H[[#This Row],[BB]]+MYRANKS_H[[#This Row],[HBP]])/(MYRANKS_H[[#This Row],[AB]]+MYRANKS_H[[#This Row],[BB]]+MYRANKS_H[[#This Row],[HBP]]),0)</f>
        <v>0.31868131868131866</v>
      </c>
      <c r="U449" s="54">
        <f>IFERROR((MYRANKS_H[[#This Row],[H]]+MYRANKS_H[[#This Row],[2B]]+2*MYRANKS_H[[#This Row],[3B]]+3*MYRANKS_H[[#This Row],[HR]])/MYRANKS_H[[#This Row],[AB]],0)</f>
        <v>0.36904761904761907</v>
      </c>
      <c r="V4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  <c r="W449" s="69">
        <f>VLOOKUP(MYRANKS_H[[#This Row],[POS]],REPLACEMENT_LEVEL[],2,FALSE)</f>
        <v>473</v>
      </c>
      <c r="X449" s="69">
        <f>MYRANKS_H[[#This Row],[PROJ PTS]]-MYRANKS_H[[#This Row],[REPL LEVEL]]</f>
        <v>-397</v>
      </c>
    </row>
    <row r="450" spans="1:24" ht="15" customHeight="1" x14ac:dyDescent="0.25">
      <c r="A450" s="44" t="s">
        <v>18851</v>
      </c>
      <c r="B450" s="46" t="str">
        <f>VLOOKUP(MYRANKS_H[[#This Row],[PLAYERID]],PLAYERIDMAP[],COLUMN(PLAYERIDMAP[LASTNAME]),FALSE)</f>
        <v>Polanco</v>
      </c>
      <c r="C450" s="51" t="str">
        <f>VLOOKUP(MYRANKS_H[[#This Row],[PLAYERID]],PLAYERIDMAP[],COLUMN(PLAYERIDMAP[FIRSTNAME]),FALSE)</f>
        <v>Gregory</v>
      </c>
      <c r="D450" s="51" t="str">
        <f>VLOOKUP(MYRANKS_H[[#This Row],[PLAYERID]],PLAYERIDMAP[],COLUMN(PLAYERIDMAP[TEAM]),FALSE)</f>
        <v>PIT</v>
      </c>
      <c r="E450" s="51" t="str">
        <f>VLOOKUP(MYRANKS_H[[#This Row],[PLAYERID]],PLAYERIDMAP[],COLUMN(PLAYERIDMAP[POS]),FALSE)</f>
        <v>OF</v>
      </c>
      <c r="F450" s="51">
        <f>VLOOKUP(MYRANKS_H[[#This Row],[PLAYERID]],PLAYERIDMAP[],COLUMN(PLAYERIDMAP[IDFANGRAPHS]),FALSE)</f>
        <v>12907</v>
      </c>
      <c r="G450" s="52">
        <f>IFERROR(VLOOKUP(MYRANKS_H[[#This Row],[IDFANGRAPHS]],STEAMER_H[],COLUMN(STEAMER_H[PA]),FALSE),0)</f>
        <v>106</v>
      </c>
      <c r="H450" s="52">
        <f>IFERROR(VLOOKUP(MYRANKS_H[[#This Row],[IDFANGRAPHS]],STEAMER_H[],COLUMN(STEAMER_H[AB]),FALSE),0)</f>
        <v>96</v>
      </c>
      <c r="I450" s="52">
        <f>IFERROR(VLOOKUP(MYRANKS_H[[#This Row],[IDFANGRAPHS]],STEAMER_H[],COLUMN(STEAMER_H[H]),FALSE),0)</f>
        <v>25</v>
      </c>
      <c r="J450" s="52">
        <f>IFERROR(VLOOKUP(MYRANKS_H[[#This Row],[IDFANGRAPHS]],STEAMER_H[],COLUMN(STEAMER_H[2B]),FALSE),0)</f>
        <v>4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2</v>
      </c>
      <c r="M450" s="52">
        <f>IFERROR(VLOOKUP(MYRANKS_H[[#This Row],[IDFANGRAPHS]],STEAMER_H[],COLUMN(STEAMER_H[R]),FALSE),0)</f>
        <v>12</v>
      </c>
      <c r="N450" s="52">
        <f>IFERROR(VLOOKUP(MYRANKS_H[[#This Row],[IDFANGRAPHS]],STEAMER_H[],COLUMN(STEAMER_H[RBI]),FALSE),0)</f>
        <v>10</v>
      </c>
      <c r="O450" s="52">
        <f>IFERROR(VLOOKUP(MYRANKS_H[[#This Row],[IDFANGRAPHS]],STEAMER_H[],COLUMN(STEAMER_H[BB]),FALSE),0)</f>
        <v>8</v>
      </c>
      <c r="P450" s="52">
        <f>IFERROR(VLOOKUP(MYRANKS_H[[#This Row],[IDFANGRAPHS]],STEAMER_H[],COLUMN(STEAMER_H[HBP]),FALSE),0)</f>
        <v>1</v>
      </c>
      <c r="Q450" s="52">
        <f>IFERROR(VLOOKUP(MYRANKS_H[[#This Row],[IDFANGRAPHS]],STEAMER_H[],COLUMN(STEAMER_H[SO]),FALSE),0)</f>
        <v>17</v>
      </c>
      <c r="R450" s="52">
        <f>IFERROR(VLOOKUP(MYRANKS_H[[#This Row],[IDFANGRAPHS]],STEAMER_H[],COLUMN(STEAMER_H[SB]),FALSE),0)</f>
        <v>5</v>
      </c>
      <c r="S450" s="54">
        <f>IFERROR(MYRANKS_H[[#This Row],[H]]/MYRANKS_H[[#This Row],[AB]],0)</f>
        <v>0.26041666666666669</v>
      </c>
      <c r="T450" s="54">
        <f>IFERROR((MYRANKS_H[[#This Row],[H]]+MYRANKS_H[[#This Row],[BB]]+MYRANKS_H[[#This Row],[HBP]])/(MYRANKS_H[[#This Row],[AB]]+MYRANKS_H[[#This Row],[BB]]+MYRANKS_H[[#This Row],[HBP]]),0)</f>
        <v>0.32380952380952382</v>
      </c>
      <c r="U450" s="54">
        <f>IFERROR((MYRANKS_H[[#This Row],[H]]+MYRANKS_H[[#This Row],[2B]]+2*MYRANKS_H[[#This Row],[3B]]+3*MYRANKS_H[[#This Row],[HR]])/MYRANKS_H[[#This Row],[AB]],0)</f>
        <v>0.36458333333333331</v>
      </c>
      <c r="V4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0" s="69">
        <f>VLOOKUP(MYRANKS_H[[#This Row],[POS]],REPLACEMENT_LEVEL[],2,FALSE)</f>
        <v>496</v>
      </c>
      <c r="X450" s="69">
        <f>MYRANKS_H[[#This Row],[PROJ PTS]]-MYRANKS_H[[#This Row],[REPL LEVEL]]</f>
        <v>-398</v>
      </c>
    </row>
    <row r="451" spans="1:24" ht="15" customHeight="1" x14ac:dyDescent="0.25">
      <c r="A451" s="44" t="s">
        <v>19538</v>
      </c>
      <c r="B451" s="46" t="str">
        <f>VLOOKUP(MYRANKS_H[[#This Row],[PLAYERID]],PLAYERIDMAP[],COLUMN(PLAYERIDMAP[LASTNAME]),FALSE)</f>
        <v>Shuck</v>
      </c>
      <c r="C451" s="51" t="str">
        <f>VLOOKUP(MYRANKS_H[[#This Row],[PLAYERID]],PLAYERIDMAP[],COLUMN(PLAYERIDMAP[FIRSTNAME]),FALSE)</f>
        <v>J.B.</v>
      </c>
      <c r="D451" s="51" t="str">
        <f>VLOOKUP(MYRANKS_H[[#This Row],[PLAYERID]],PLAYERIDMAP[],COLUMN(PLAYERIDMAP[TEAM]),FALSE)</f>
        <v>CHW</v>
      </c>
      <c r="E451" s="51" t="str">
        <f>VLOOKUP(MYRANKS_H[[#This Row],[PLAYERID]],PLAYERIDMAP[],COLUMN(PLAYERIDMAP[POS]),FALSE)</f>
        <v>OF</v>
      </c>
      <c r="F451" s="51">
        <f>VLOOKUP(MYRANKS_H[[#This Row],[PLAYERID]],PLAYERIDMAP[],COLUMN(PLAYERIDMAP[IDFANGRAPHS]),FALSE)</f>
        <v>6677</v>
      </c>
      <c r="G451" s="52">
        <f>IFERROR(VLOOKUP(MYRANKS_H[[#This Row],[IDFANGRAPHS]],STEAMER_H[],COLUMN(STEAMER_H[PA]),FALSE),0)</f>
        <v>130</v>
      </c>
      <c r="H451" s="52">
        <f>IFERROR(VLOOKUP(MYRANKS_H[[#This Row],[IDFANGRAPHS]],STEAMER_H[],COLUMN(STEAMER_H[AB]),FALSE),0)</f>
        <v>117</v>
      </c>
      <c r="I451" s="52">
        <f>IFERROR(VLOOKUP(MYRANKS_H[[#This Row],[IDFANGRAPHS]],STEAMER_H[],COLUMN(STEAMER_H[H]),FALSE),0)</f>
        <v>30</v>
      </c>
      <c r="J451" s="52">
        <f>IFERROR(VLOOKUP(MYRANKS_H[[#This Row],[IDFANGRAPHS]],STEAMER_H[],COLUMN(STEAMER_H[2B]),FALSE),0)</f>
        <v>5</v>
      </c>
      <c r="K451" s="52">
        <f>IFERROR(VLOOKUP(MYRANKS_H[[#This Row],[IDFANGRAPHS]],STEAMER_H[],COLUMN(STEAMER_H[3B]),FALSE),0)</f>
        <v>1</v>
      </c>
      <c r="L451" s="52">
        <f>IFERROR(VLOOKUP(MYRANKS_H[[#This Row],[IDFANGRAPHS]],STEAMER_H[],COLUMN(STEAMER_H[HR]),FALSE),0)</f>
        <v>1</v>
      </c>
      <c r="M451" s="52">
        <f>IFERROR(VLOOKUP(MYRANKS_H[[#This Row],[IDFANGRAPHS]],STEAMER_H[],COLUMN(STEAMER_H[R]),FALSE),0)</f>
        <v>13</v>
      </c>
      <c r="N451" s="52">
        <f>IFERROR(VLOOKUP(MYRANKS_H[[#This Row],[IDFANGRAPHS]],STEAMER_H[],COLUMN(STEAMER_H[RBI]),FALSE),0)</f>
        <v>10</v>
      </c>
      <c r="O451" s="52">
        <f>IFERROR(VLOOKUP(MYRANKS_H[[#This Row],[IDFANGRAPHS]],STEAMER_H[],COLUMN(STEAMER_H[BB]),FALSE),0)</f>
        <v>10</v>
      </c>
      <c r="P451" s="52">
        <f>IFERROR(VLOOKUP(MYRANKS_H[[#This Row],[IDFANGRAPHS]],STEAMER_H[],COLUMN(STEAMER_H[HBP]),FALSE),0)</f>
        <v>1</v>
      </c>
      <c r="Q451" s="52">
        <f>IFERROR(VLOOKUP(MYRANKS_H[[#This Row],[IDFANGRAPHS]],STEAMER_H[],COLUMN(STEAMER_H[SO]),FALSE),0)</f>
        <v>12</v>
      </c>
      <c r="R451" s="52">
        <f>IFERROR(VLOOKUP(MYRANKS_H[[#This Row],[IDFANGRAPHS]],STEAMER_H[],COLUMN(STEAMER_H[SB]),FALSE),0)</f>
        <v>2</v>
      </c>
      <c r="S451" s="54">
        <f>IFERROR(MYRANKS_H[[#This Row],[H]]/MYRANKS_H[[#This Row],[AB]],0)</f>
        <v>0.25641025641025639</v>
      </c>
      <c r="T451" s="54">
        <f>IFERROR((MYRANKS_H[[#This Row],[H]]+MYRANKS_H[[#This Row],[BB]]+MYRANKS_H[[#This Row],[HBP]])/(MYRANKS_H[[#This Row],[AB]]+MYRANKS_H[[#This Row],[BB]]+MYRANKS_H[[#This Row],[HBP]]),0)</f>
        <v>0.3203125</v>
      </c>
      <c r="U451" s="54">
        <f>IFERROR((MYRANKS_H[[#This Row],[H]]+MYRANKS_H[[#This Row],[2B]]+2*MYRANKS_H[[#This Row],[3B]]+3*MYRANKS_H[[#This Row],[HR]])/MYRANKS_H[[#This Row],[AB]],0)</f>
        <v>0.34188034188034189</v>
      </c>
      <c r="V4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1" s="69">
        <f>VLOOKUP(MYRANKS_H[[#This Row],[POS]],REPLACEMENT_LEVEL[],2,FALSE)</f>
        <v>496</v>
      </c>
      <c r="X451" s="69">
        <f>MYRANKS_H[[#This Row],[PROJ PTS]]-MYRANKS_H[[#This Row],[REPL LEVEL]]</f>
        <v>-398</v>
      </c>
    </row>
    <row r="452" spans="1:24" ht="15" customHeight="1" x14ac:dyDescent="0.25">
      <c r="A452" s="44" t="s">
        <v>16735</v>
      </c>
      <c r="B452" s="46" t="str">
        <f>VLOOKUP(MYRANKS_H[[#This Row],[PLAYERID]],PLAYERIDMAP[],COLUMN(PLAYERIDMAP[LASTNAME]),FALSE)</f>
        <v>Gutierrez</v>
      </c>
      <c r="C452" s="51" t="str">
        <f>VLOOKUP(MYRANKS_H[[#This Row],[PLAYERID]],PLAYERIDMAP[],COLUMN(PLAYERIDMAP[FIRSTNAME]),FALSE)</f>
        <v>Franklin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OF</v>
      </c>
      <c r="F452" s="51">
        <f>VLOOKUP(MYRANKS_H[[#This Row],[PLAYERID]],PLAYERIDMAP[],COLUMN(PLAYERIDMAP[IDFANGRAPHS]),FALSE)</f>
        <v>3255</v>
      </c>
      <c r="G452" s="52">
        <f>IFERROR(VLOOKUP(MYRANKS_H[[#This Row],[IDFANGRAPHS]],STEAMER_H[],COLUMN(STEAMER_H[PA]),FALSE),0)</f>
        <v>141</v>
      </c>
      <c r="H452" s="52">
        <f>IFERROR(VLOOKUP(MYRANKS_H[[#This Row],[IDFANGRAPHS]],STEAMER_H[],COLUMN(STEAMER_H[AB]),FALSE),0)</f>
        <v>131</v>
      </c>
      <c r="I452" s="52">
        <f>IFERROR(VLOOKUP(MYRANKS_H[[#This Row],[IDFANGRAPHS]],STEAMER_H[],COLUMN(STEAMER_H[H]),FALSE),0)</f>
        <v>30</v>
      </c>
      <c r="J452" s="52">
        <f>IFERROR(VLOOKUP(MYRANKS_H[[#This Row],[IDFANGRAPHS]],STEAMER_H[],COLUMN(STEAMER_H[2B]),FALSE),0)</f>
        <v>6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3</v>
      </c>
      <c r="M452" s="52">
        <f>IFERROR(VLOOKUP(MYRANKS_H[[#This Row],[IDFANGRAPHS]],STEAMER_H[],COLUMN(STEAMER_H[R]),FALSE),0)</f>
        <v>14</v>
      </c>
      <c r="N452" s="52">
        <f>IFERROR(VLOOKUP(MYRANKS_H[[#This Row],[IDFANGRAPHS]],STEAMER_H[],COLUMN(STEAMER_H[RBI]),FALSE),0)</f>
        <v>13</v>
      </c>
      <c r="O452" s="52">
        <f>IFERROR(VLOOKUP(MYRANKS_H[[#This Row],[IDFANGRAPHS]],STEAMER_H[],COLUMN(STEAMER_H[BB]),FALSE),0)</f>
        <v>8</v>
      </c>
      <c r="P452" s="52">
        <f>IFERROR(VLOOKUP(MYRANKS_H[[#This Row],[IDFANGRAPHS]],STEAMER_H[],COLUMN(STEAMER_H[HBP]),FALSE),0)</f>
        <v>1</v>
      </c>
      <c r="Q452" s="52">
        <f>IFERROR(VLOOKUP(MYRANKS_H[[#This Row],[IDFANGRAPHS]],STEAMER_H[],COLUMN(STEAMER_H[SO]),FALSE),0)</f>
        <v>35</v>
      </c>
      <c r="R452" s="52">
        <f>IFERROR(VLOOKUP(MYRANKS_H[[#This Row],[IDFANGRAPHS]],STEAMER_H[],COLUMN(STEAMER_H[SB]),FALSE),0)</f>
        <v>2</v>
      </c>
      <c r="S452" s="54">
        <f>IFERROR(MYRANKS_H[[#This Row],[H]]/MYRANKS_H[[#This Row],[AB]],0)</f>
        <v>0.22900763358778625</v>
      </c>
      <c r="T452" s="54">
        <f>IFERROR((MYRANKS_H[[#This Row],[H]]+MYRANKS_H[[#This Row],[BB]]+MYRANKS_H[[#This Row],[HBP]])/(MYRANKS_H[[#This Row],[AB]]+MYRANKS_H[[#This Row],[BB]]+MYRANKS_H[[#This Row],[HBP]]),0)</f>
        <v>0.27857142857142858</v>
      </c>
      <c r="U452" s="54">
        <f>IFERROR((MYRANKS_H[[#This Row],[H]]+MYRANKS_H[[#This Row],[2B]]+2*MYRANKS_H[[#This Row],[3B]]+3*MYRANKS_H[[#This Row],[HR]])/MYRANKS_H[[#This Row],[AB]],0)</f>
        <v>0.34351145038167941</v>
      </c>
      <c r="V4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52" s="69">
        <f>VLOOKUP(MYRANKS_H[[#This Row],[POS]],REPLACEMENT_LEVEL[],2,FALSE)</f>
        <v>496</v>
      </c>
      <c r="X452" s="69">
        <f>MYRANKS_H[[#This Row],[PROJ PTS]]-MYRANKS_H[[#This Row],[REPL LEVEL]]</f>
        <v>-402</v>
      </c>
    </row>
    <row r="453" spans="1:24" ht="15" customHeight="1" x14ac:dyDescent="0.25">
      <c r="A453" s="44" t="s">
        <v>15346</v>
      </c>
      <c r="B453" s="46" t="str">
        <f>VLOOKUP(MYRANKS_H[[#This Row],[PLAYERID]],PLAYERIDMAP[],COLUMN(PLAYERIDMAP[LASTNAME]),FALSE)</f>
        <v>Campana</v>
      </c>
      <c r="C453" s="51" t="str">
        <f>VLOOKUP(MYRANKS_H[[#This Row],[PLAYERID]],PLAYERIDMAP[],COLUMN(PLAYERIDMAP[FIRSTNAME]),FALSE)</f>
        <v>Tony</v>
      </c>
      <c r="D453" s="51" t="str">
        <f>VLOOKUP(MYRANKS_H[[#This Row],[PLAYERID]],PLAYERIDMAP[],COLUMN(PLAYERIDMAP[TEAM]),FALSE)</f>
        <v>CHW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4964</v>
      </c>
      <c r="G453" s="52">
        <f>IFERROR(VLOOKUP(MYRANKS_H[[#This Row],[IDFANGRAPHS]],STEAMER_H[],COLUMN(STEAMER_H[PA]),FALSE),0)</f>
        <v>137</v>
      </c>
      <c r="H453" s="52">
        <f>IFERROR(VLOOKUP(MYRANKS_H[[#This Row],[IDFANGRAPHS]],STEAMER_H[],COLUMN(STEAMER_H[AB]),FALSE),0)</f>
        <v>126</v>
      </c>
      <c r="I453" s="52">
        <f>IFERROR(VLOOKUP(MYRANKS_H[[#This Row],[IDFANGRAPHS]],STEAMER_H[],COLUMN(STEAMER_H[H]),FALSE),0)</f>
        <v>31</v>
      </c>
      <c r="J453" s="52">
        <f>IFERROR(VLOOKUP(MYRANKS_H[[#This Row],[IDFANGRAPHS]],STEAMER_H[],COLUMN(STEAMER_H[2B]),FALSE),0)</f>
        <v>4</v>
      </c>
      <c r="K453" s="52">
        <f>IFERROR(VLOOKUP(MYRANKS_H[[#This Row],[IDFANGRAPHS]],STEAMER_H[],COLUMN(STEAMER_H[3B]),FALSE),0)</f>
        <v>1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12</v>
      </c>
      <c r="N453" s="52">
        <f>IFERROR(VLOOKUP(MYRANKS_H[[#This Row],[IDFANGRAPHS]],STEAMER_H[],COLUMN(STEAMER_H[RBI]),FALSE),0)</f>
        <v>10</v>
      </c>
      <c r="O453" s="52">
        <f>IFERROR(VLOOKUP(MYRANKS_H[[#This Row],[IDFANGRAPHS]],STEAMER_H[],COLUMN(STEAMER_H[BB]),FALSE),0)</f>
        <v>8</v>
      </c>
      <c r="P453" s="52">
        <f>IFERROR(VLOOKUP(MYRANKS_H[[#This Row],[IDFANGRAPHS]],STEAMER_H[],COLUMN(STEAMER_H[HBP]),FALSE),0)</f>
        <v>1</v>
      </c>
      <c r="Q453" s="52">
        <f>IFERROR(VLOOKUP(MYRANKS_H[[#This Row],[IDFANGRAPHS]],STEAMER_H[],COLUMN(STEAMER_H[SO]),FALSE),0)</f>
        <v>27</v>
      </c>
      <c r="R453" s="52">
        <f>IFERROR(VLOOKUP(MYRANKS_H[[#This Row],[IDFANGRAPHS]],STEAMER_H[],COLUMN(STEAMER_H[SB]),FALSE),0)</f>
        <v>7</v>
      </c>
      <c r="S453" s="54">
        <f>IFERROR(MYRANKS_H[[#This Row],[H]]/MYRANKS_H[[#This Row],[AB]],0)</f>
        <v>0.24603174603174602</v>
      </c>
      <c r="T453" s="54">
        <f>IFERROR((MYRANKS_H[[#This Row],[H]]+MYRANKS_H[[#This Row],[BB]]+MYRANKS_H[[#This Row],[HBP]])/(MYRANKS_H[[#This Row],[AB]]+MYRANKS_H[[#This Row],[BB]]+MYRANKS_H[[#This Row],[HBP]]),0)</f>
        <v>0.29629629629629628</v>
      </c>
      <c r="U453" s="54">
        <f>IFERROR((MYRANKS_H[[#This Row],[H]]+MYRANKS_H[[#This Row],[2B]]+2*MYRANKS_H[[#This Row],[3B]]+3*MYRANKS_H[[#This Row],[HR]])/MYRANKS_H[[#This Row],[AB]],0)</f>
        <v>0.29365079365079366</v>
      </c>
      <c r="V4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  <c r="W453" s="69">
        <f>VLOOKUP(MYRANKS_H[[#This Row],[POS]],REPLACEMENT_LEVEL[],2,FALSE)</f>
        <v>496</v>
      </c>
      <c r="X453" s="69">
        <f>MYRANKS_H[[#This Row],[PROJ PTS]]-MYRANKS_H[[#This Row],[REPL LEVEL]]</f>
        <v>-405</v>
      </c>
    </row>
    <row r="454" spans="1:24" ht="15" customHeight="1" x14ac:dyDescent="0.25">
      <c r="A454" s="44" t="s">
        <v>17303</v>
      </c>
      <c r="B454" s="46" t="str">
        <f>VLOOKUP(MYRANKS_H[[#This Row],[PLAYERID]],PLAYERIDMAP[],COLUMN(PLAYERIDMAP[LASTNAME]),FALSE)</f>
        <v>Johnson</v>
      </c>
      <c r="C454" s="51" t="str">
        <f>VLOOKUP(MYRANKS_H[[#This Row],[PLAYERID]],PLAYERIDMAP[],COLUMN(PLAYERIDMAP[FIRSTNAME]),FALSE)</f>
        <v>Reed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OF</v>
      </c>
      <c r="F454" s="51">
        <f>VLOOKUP(MYRANKS_H[[#This Row],[PLAYERID]],PLAYERIDMAP[],COLUMN(PLAYERIDMAP[IDFANGRAPHS]),FALSE)</f>
        <v>1702</v>
      </c>
      <c r="G454" s="52">
        <f>IFERROR(VLOOKUP(MYRANKS_H[[#This Row],[IDFANGRAPHS]],STEAMER_H[],COLUMN(STEAMER_H[PA]),FALSE),0)</f>
        <v>131</v>
      </c>
      <c r="H454" s="52">
        <f>IFERROR(VLOOKUP(MYRANKS_H[[#This Row],[IDFANGRAPHS]],STEAMER_H[],COLUMN(STEAMER_H[AB]),FALSE),0)</f>
        <v>122</v>
      </c>
      <c r="I454" s="52">
        <f>IFERROR(VLOOKUP(MYRANKS_H[[#This Row],[IDFANGRAPHS]],STEAMER_H[],COLUMN(STEAMER_H[H]),FALSE),0)</f>
        <v>31</v>
      </c>
      <c r="J454" s="52">
        <f>IFERROR(VLOOKUP(MYRANKS_H[[#This Row],[IDFANGRAPHS]],STEAMER_H[],COLUMN(STEAMER_H[2B]),FALSE),0)</f>
        <v>7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2</v>
      </c>
      <c r="M454" s="52">
        <f>IFERROR(VLOOKUP(MYRANKS_H[[#This Row],[IDFANGRAPHS]],STEAMER_H[],COLUMN(STEAMER_H[R]),FALSE),0)</f>
        <v>13</v>
      </c>
      <c r="N454" s="52">
        <f>IFERROR(VLOOKUP(MYRANKS_H[[#This Row],[IDFANGRAPHS]],STEAMER_H[],COLUMN(STEAMER_H[RBI]),FALSE),0)</f>
        <v>12</v>
      </c>
      <c r="O454" s="52">
        <f>IFERROR(VLOOKUP(MYRANKS_H[[#This Row],[IDFANGRAPHS]],STEAMER_H[],COLUMN(STEAMER_H[BB]),FALSE),0)</f>
        <v>4</v>
      </c>
      <c r="P454" s="52">
        <f>IFERROR(VLOOKUP(MYRANKS_H[[#This Row],[IDFANGRAPHS]],STEAMER_H[],COLUMN(STEAMER_H[HBP]),FALSE),0)</f>
        <v>3</v>
      </c>
      <c r="Q454" s="52">
        <f>IFERROR(VLOOKUP(MYRANKS_H[[#This Row],[IDFANGRAPHS]],STEAMER_H[],COLUMN(STEAMER_H[SO]),FALSE),0)</f>
        <v>28</v>
      </c>
      <c r="R454" s="52">
        <f>IFERROR(VLOOKUP(MYRANKS_H[[#This Row],[IDFANGRAPHS]],STEAMER_H[],COLUMN(STEAMER_H[SB]),FALSE),0)</f>
        <v>2</v>
      </c>
      <c r="S454" s="54">
        <f>IFERROR(MYRANKS_H[[#This Row],[H]]/MYRANKS_H[[#This Row],[AB]],0)</f>
        <v>0.25409836065573771</v>
      </c>
      <c r="T454" s="54">
        <f>IFERROR((MYRANKS_H[[#This Row],[H]]+MYRANKS_H[[#This Row],[BB]]+MYRANKS_H[[#This Row],[HBP]])/(MYRANKS_H[[#This Row],[AB]]+MYRANKS_H[[#This Row],[BB]]+MYRANKS_H[[#This Row],[HBP]]),0)</f>
        <v>0.29457364341085274</v>
      </c>
      <c r="U454" s="54">
        <f>IFERROR((MYRANKS_H[[#This Row],[H]]+MYRANKS_H[[#This Row],[2B]]+2*MYRANKS_H[[#This Row],[3B]]+3*MYRANKS_H[[#This Row],[HR]])/MYRANKS_H[[#This Row],[AB]],0)</f>
        <v>0.36065573770491804</v>
      </c>
      <c r="V4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  <c r="W454" s="69">
        <f>VLOOKUP(MYRANKS_H[[#This Row],[POS]],REPLACEMENT_LEVEL[],2,FALSE)</f>
        <v>496</v>
      </c>
      <c r="X454" s="69">
        <f>MYRANKS_H[[#This Row],[PROJ PTS]]-MYRANKS_H[[#This Row],[REPL LEVEL]]</f>
        <v>-406</v>
      </c>
    </row>
    <row r="455" spans="1:24" ht="15" customHeight="1" x14ac:dyDescent="0.25">
      <c r="A455" s="44" t="s">
        <v>17719</v>
      </c>
      <c r="B455" s="46" t="str">
        <f>VLOOKUP(MYRANKS_H[[#This Row],[PLAYERID]],PLAYERIDMAP[],COLUMN(PLAYERIDMAP[LASTNAME]),FALSE)</f>
        <v>Lombardozzi</v>
      </c>
      <c r="C455" s="51" t="str">
        <f>VLOOKUP(MYRANKS_H[[#This Row],[PLAYERID]],PLAYERIDMAP[],COLUMN(PLAYERIDMAP[FIRSTNAME]),FALSE)</f>
        <v>Steve</v>
      </c>
      <c r="D455" s="51" t="str">
        <f>VLOOKUP(MYRANKS_H[[#This Row],[PLAYERID]],PLAYERIDMAP[],COLUMN(PLAYERIDMAP[TEAM]),FALSE)</f>
        <v>BAL</v>
      </c>
      <c r="E455" s="51" t="str">
        <f>VLOOKUP(MYRANKS_H[[#This Row],[PLAYERID]],PLAYERIDMAP[],COLUMN(PLAYERIDMAP[POS]),FALSE)</f>
        <v>2B</v>
      </c>
      <c r="F455" s="51">
        <f>VLOOKUP(MYRANKS_H[[#This Row],[PLAYERID]],PLAYERIDMAP[],COLUMN(PLAYERIDMAP[IDFANGRAPHS]),FALSE)</f>
        <v>5422</v>
      </c>
      <c r="G455" s="52">
        <f>IFERROR(VLOOKUP(MYRANKS_H[[#This Row],[IDFANGRAPHS]],STEAMER_H[],COLUMN(STEAMER_H[PA]),FALSE),0)</f>
        <v>80</v>
      </c>
      <c r="H455" s="52">
        <f>IFERROR(VLOOKUP(MYRANKS_H[[#This Row],[IDFANGRAPHS]],STEAMER_H[],COLUMN(STEAMER_H[AB]),FALSE),0)</f>
        <v>75</v>
      </c>
      <c r="I455" s="52">
        <f>IFERROR(VLOOKUP(MYRANKS_H[[#This Row],[IDFANGRAPHS]],STEAMER_H[],COLUMN(STEAMER_H[H]),FALSE),0)</f>
        <v>20</v>
      </c>
      <c r="J455" s="52">
        <f>IFERROR(VLOOKUP(MYRANKS_H[[#This Row],[IDFANGRAPHS]],STEAMER_H[],COLUMN(STEAMER_H[2B]),FALSE),0)</f>
        <v>4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1</v>
      </c>
      <c r="M455" s="52">
        <f>IFERROR(VLOOKUP(MYRANKS_H[[#This Row],[IDFANGRAPHS]],STEAMER_H[],COLUMN(STEAMER_H[R]),FALSE),0)</f>
        <v>8</v>
      </c>
      <c r="N455" s="52">
        <f>IFERROR(VLOOKUP(MYRANKS_H[[#This Row],[IDFANGRAPHS]],STEAMER_H[],COLUMN(STEAMER_H[RBI]),FALSE),0)</f>
        <v>7</v>
      </c>
      <c r="O455" s="52">
        <f>IFERROR(VLOOKUP(MYRANKS_H[[#This Row],[IDFANGRAPHS]],STEAMER_H[],COLUMN(STEAMER_H[BB]),FALSE),0)</f>
        <v>4</v>
      </c>
      <c r="P455" s="52">
        <f>IFERROR(VLOOKUP(MYRANKS_H[[#This Row],[IDFANGRAPHS]],STEAMER_H[],COLUMN(STEAMER_H[HBP]),FALSE),0)</f>
        <v>1</v>
      </c>
      <c r="Q455" s="52">
        <f>IFERROR(VLOOKUP(MYRANKS_H[[#This Row],[IDFANGRAPHS]],STEAMER_H[],COLUMN(STEAMER_H[SO]),FALSE),0)</f>
        <v>10</v>
      </c>
      <c r="R455" s="52">
        <f>IFERROR(VLOOKUP(MYRANKS_H[[#This Row],[IDFANGRAPHS]],STEAMER_H[],COLUMN(STEAMER_H[SB]),FALSE),0)</f>
        <v>1</v>
      </c>
      <c r="S455" s="54">
        <f>IFERROR(MYRANKS_H[[#This Row],[H]]/MYRANKS_H[[#This Row],[AB]],0)</f>
        <v>0.26666666666666666</v>
      </c>
      <c r="T455" s="54">
        <f>IFERROR((MYRANKS_H[[#This Row],[H]]+MYRANKS_H[[#This Row],[BB]]+MYRANKS_H[[#This Row],[HBP]])/(MYRANKS_H[[#This Row],[AB]]+MYRANKS_H[[#This Row],[BB]]+MYRANKS_H[[#This Row],[HBP]]),0)</f>
        <v>0.3125</v>
      </c>
      <c r="U455" s="54">
        <f>IFERROR((MYRANKS_H[[#This Row],[H]]+MYRANKS_H[[#This Row],[2B]]+2*MYRANKS_H[[#This Row],[3B]]+3*MYRANKS_H[[#This Row],[HR]])/MYRANKS_H[[#This Row],[AB]],0)</f>
        <v>0.36</v>
      </c>
      <c r="V4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  <c r="W455" s="69">
        <f>VLOOKUP(MYRANKS_H[[#This Row],[POS]],REPLACEMENT_LEVEL[],2,FALSE)</f>
        <v>473</v>
      </c>
      <c r="X455" s="69">
        <f>MYRANKS_H[[#This Row],[PROJ PTS]]-MYRANKS_H[[#This Row],[REPL LEVEL]]</f>
        <v>-412</v>
      </c>
    </row>
    <row r="456" spans="1:24" ht="15" customHeight="1" x14ac:dyDescent="0.25">
      <c r="A456" s="44" t="s">
        <v>15203</v>
      </c>
      <c r="B456" s="46" t="str">
        <f>VLOOKUP(MYRANKS_H[[#This Row],[PLAYERID]],PLAYERIDMAP[],COLUMN(PLAYERIDMAP[LASTNAME]),FALSE)</f>
        <v>Brown</v>
      </c>
      <c r="C456" s="51" t="str">
        <f>VLOOKUP(MYRANKS_H[[#This Row],[PLAYERID]],PLAYERIDMAP[],COLUMN(PLAYERIDMAP[FIRSTNAME]),FALSE)</f>
        <v>Andrew</v>
      </c>
      <c r="D456" s="51" t="str">
        <f>VLOOKUP(MYRANKS_H[[#This Row],[PLAYERID]],PLAYERIDMAP[],COLUMN(PLAYERIDMAP[TEAM]),FALSE)</f>
        <v>OAK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3837</v>
      </c>
      <c r="G456" s="52">
        <f>IFERROR(VLOOKUP(MYRANKS_H[[#This Row],[IDFANGRAPHS]],STEAMER_H[],COLUMN(STEAMER_H[PA]),FALSE),0)</f>
        <v>100</v>
      </c>
      <c r="H456" s="52">
        <f>IFERROR(VLOOKUP(MYRANKS_H[[#This Row],[IDFANGRAPHS]],STEAMER_H[],COLUMN(STEAMER_H[AB]),FALSE),0)</f>
        <v>89</v>
      </c>
      <c r="I456" s="52">
        <f>IFERROR(VLOOKUP(MYRANKS_H[[#This Row],[IDFANGRAPHS]],STEAMER_H[],COLUMN(STEAMER_H[H]),FALSE),0)</f>
        <v>21</v>
      </c>
      <c r="J456" s="52">
        <f>IFERROR(VLOOKUP(MYRANKS_H[[#This Row],[IDFANGRAPHS]],STEAMER_H[],COLUMN(STEAMER_H[2B]),FALSE),0)</f>
        <v>4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3</v>
      </c>
      <c r="M456" s="52">
        <f>IFERROR(VLOOKUP(MYRANKS_H[[#This Row],[IDFANGRAPHS]],STEAMER_H[],COLUMN(STEAMER_H[R]),FALSE),0)</f>
        <v>11</v>
      </c>
      <c r="N456" s="52">
        <f>IFERROR(VLOOKUP(MYRANKS_H[[#This Row],[IDFANGRAPHS]],STEAMER_H[],COLUMN(STEAMER_H[RBI]),FALSE),0)</f>
        <v>11</v>
      </c>
      <c r="O456" s="52">
        <f>IFERROR(VLOOKUP(MYRANKS_H[[#This Row],[IDFANGRAPHS]],STEAMER_H[],COLUMN(STEAMER_H[BB]),FALSE),0)</f>
        <v>8</v>
      </c>
      <c r="P456" s="52">
        <f>IFERROR(VLOOKUP(MYRANKS_H[[#This Row],[IDFANGRAPHS]],STEAMER_H[],COLUMN(STEAMER_H[HBP]),FALSE),0)</f>
        <v>1</v>
      </c>
      <c r="Q456" s="52">
        <f>IFERROR(VLOOKUP(MYRANKS_H[[#This Row],[IDFANGRAPHS]],STEAMER_H[],COLUMN(STEAMER_H[SO]),FALSE),0)</f>
        <v>23</v>
      </c>
      <c r="R456" s="52">
        <f>IFERROR(VLOOKUP(MYRANKS_H[[#This Row],[IDFANGRAPHS]],STEAMER_H[],COLUMN(STEAMER_H[SB]),FALSE),0)</f>
        <v>1</v>
      </c>
      <c r="S456" s="54">
        <f>IFERROR(MYRANKS_H[[#This Row],[H]]/MYRANKS_H[[#This Row],[AB]],0)</f>
        <v>0.23595505617977527</v>
      </c>
      <c r="T456" s="54">
        <f>IFERROR((MYRANKS_H[[#This Row],[H]]+MYRANKS_H[[#This Row],[BB]]+MYRANKS_H[[#This Row],[HBP]])/(MYRANKS_H[[#This Row],[AB]]+MYRANKS_H[[#This Row],[BB]]+MYRANKS_H[[#This Row],[HBP]]),0)</f>
        <v>0.30612244897959184</v>
      </c>
      <c r="U456" s="54">
        <f>IFERROR((MYRANKS_H[[#This Row],[H]]+MYRANKS_H[[#This Row],[2B]]+2*MYRANKS_H[[#This Row],[3B]]+3*MYRANKS_H[[#This Row],[HR]])/MYRANKS_H[[#This Row],[AB]],0)</f>
        <v>0.38202247191011235</v>
      </c>
      <c r="V4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6" s="69">
        <f>VLOOKUP(MYRANKS_H[[#This Row],[POS]],REPLACEMENT_LEVEL[],2,FALSE)</f>
        <v>496</v>
      </c>
      <c r="X456" s="69">
        <f>MYRANKS_H[[#This Row],[PROJ PTS]]-MYRANKS_H[[#This Row],[REPL LEVEL]]</f>
        <v>-414</v>
      </c>
    </row>
    <row r="457" spans="1:24" ht="15" customHeight="1" x14ac:dyDescent="0.25">
      <c r="A457" s="44" t="s">
        <v>18943</v>
      </c>
      <c r="B457" s="46" t="str">
        <f>VLOOKUP(MYRANKS_H[[#This Row],[PLAYERID]],PLAYERIDMAP[],COLUMN(PLAYERIDMAP[LASTNAME]),FALSE)</f>
        <v>Quentin</v>
      </c>
      <c r="C457" s="51" t="str">
        <f>VLOOKUP(MYRANKS_H[[#This Row],[PLAYERID]],PLAYERIDMAP[],COLUMN(PLAYERIDMAP[FIRSTNAME]),FALSE)</f>
        <v>Carlos</v>
      </c>
      <c r="D457" s="51" t="str">
        <f>VLOOKUP(MYRANKS_H[[#This Row],[PLAYERID]],PLAYERIDMAP[],COLUMN(PLAYERIDMAP[TEAM]),FALSE)</f>
        <v>SD</v>
      </c>
      <c r="E457" s="51" t="str">
        <f>VLOOKUP(MYRANKS_H[[#This Row],[PLAYERID]],PLAYERIDMAP[],COLUMN(PLAYERIDMAP[POS]),FALSE)</f>
        <v>OF</v>
      </c>
      <c r="F457" s="51">
        <f>VLOOKUP(MYRANKS_H[[#This Row],[PLAYERID]],PLAYERIDMAP[],COLUMN(PLAYERIDMAP[IDFANGRAPHS]),FALSE)</f>
        <v>6274</v>
      </c>
      <c r="G457" s="52">
        <f>IFERROR(VLOOKUP(MYRANKS_H[[#This Row],[IDFANGRAPHS]],STEAMER_H[],COLUMN(STEAMER_H[PA]),FALSE),0)</f>
        <v>94</v>
      </c>
      <c r="H457" s="52">
        <f>IFERROR(VLOOKUP(MYRANKS_H[[#This Row],[IDFANGRAPHS]],STEAMER_H[],COLUMN(STEAMER_H[AB]),FALSE),0)</f>
        <v>82</v>
      </c>
      <c r="I457" s="52">
        <f>IFERROR(VLOOKUP(MYRANKS_H[[#This Row],[IDFANGRAPHS]],STEAMER_H[],COLUMN(STEAMER_H[H]),FALSE),0)</f>
        <v>19</v>
      </c>
      <c r="J457" s="52">
        <f>IFERROR(VLOOKUP(MYRANKS_H[[#This Row],[IDFANGRAPHS]],STEAMER_H[],COLUMN(STEAMER_H[2B]),FALSE),0)</f>
        <v>5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3</v>
      </c>
      <c r="M457" s="52">
        <f>IFERROR(VLOOKUP(MYRANKS_H[[#This Row],[IDFANGRAPHS]],STEAMER_H[],COLUMN(STEAMER_H[R]),FALSE),0)</f>
        <v>10</v>
      </c>
      <c r="N457" s="52">
        <f>IFERROR(VLOOKUP(MYRANKS_H[[#This Row],[IDFANGRAPHS]],STEAMER_H[],COLUMN(STEAMER_H[RBI]),FALSE),0)</f>
        <v>11</v>
      </c>
      <c r="O457" s="52">
        <f>IFERROR(VLOOKUP(MYRANKS_H[[#This Row],[IDFANGRAPHS]],STEAMER_H[],COLUMN(STEAMER_H[BB]),FALSE),0)</f>
        <v>8</v>
      </c>
      <c r="P457" s="52">
        <f>IFERROR(VLOOKUP(MYRANKS_H[[#This Row],[IDFANGRAPHS]],STEAMER_H[],COLUMN(STEAMER_H[HBP]),FALSE),0)</f>
        <v>2</v>
      </c>
      <c r="Q457" s="52">
        <f>IFERROR(VLOOKUP(MYRANKS_H[[#This Row],[IDFANGRAPHS]],STEAMER_H[],COLUMN(STEAMER_H[SO]),FALSE),0)</f>
        <v>17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0.23170731707317074</v>
      </c>
      <c r="T457" s="54">
        <f>IFERROR((MYRANKS_H[[#This Row],[H]]+MYRANKS_H[[#This Row],[BB]]+MYRANKS_H[[#This Row],[HBP]])/(MYRANKS_H[[#This Row],[AB]]+MYRANKS_H[[#This Row],[BB]]+MYRANKS_H[[#This Row],[HBP]]),0)</f>
        <v>0.31521739130434784</v>
      </c>
      <c r="U457" s="54">
        <f>IFERROR((MYRANKS_H[[#This Row],[H]]+MYRANKS_H[[#This Row],[2B]]+2*MYRANKS_H[[#This Row],[3B]]+3*MYRANKS_H[[#This Row],[HR]])/MYRANKS_H[[#This Row],[AB]],0)</f>
        <v>0.40243902439024393</v>
      </c>
      <c r="V4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  <c r="W457" s="69">
        <f>VLOOKUP(MYRANKS_H[[#This Row],[POS]],REPLACEMENT_LEVEL[],2,FALSE)</f>
        <v>496</v>
      </c>
      <c r="X457" s="69">
        <f>MYRANKS_H[[#This Row],[PROJ PTS]]-MYRANKS_H[[#This Row],[REPL LEVEL]]</f>
        <v>-417</v>
      </c>
    </row>
    <row r="458" spans="1:24" ht="15" customHeight="1" x14ac:dyDescent="0.25">
      <c r="A458" s="44" t="s">
        <v>19497</v>
      </c>
      <c r="B458" s="46" t="str">
        <f>VLOOKUP(MYRANKS_H[[#This Row],[PLAYERID]],PLAYERIDMAP[],COLUMN(PLAYERIDMAP[LASTNAME]),FALSE)</f>
        <v>Scutaro</v>
      </c>
      <c r="C458" s="51" t="str">
        <f>VLOOKUP(MYRANKS_H[[#This Row],[PLAYERID]],PLAYERIDMAP[],COLUMN(PLAYERIDMAP[FIRSTNAME]),FALSE)</f>
        <v>Marco</v>
      </c>
      <c r="D458" s="51" t="str">
        <f>VLOOKUP(MYRANKS_H[[#This Row],[PLAYERID]],PLAYERIDMAP[],COLUMN(PLAYERIDMAP[TEAM]),FALSE)</f>
        <v>SF</v>
      </c>
      <c r="E458" s="51" t="str">
        <f>VLOOKUP(MYRANKS_H[[#This Row],[PLAYERID]],PLAYERIDMAP[],COLUMN(PLAYERIDMAP[POS]),FALSE)</f>
        <v>2B</v>
      </c>
      <c r="F458" s="51">
        <f>VLOOKUP(MYRANKS_H[[#This Row],[PLAYERID]],PLAYERIDMAP[],COLUMN(PLAYERIDMAP[IDFANGRAPHS]),FALSE)</f>
        <v>1555</v>
      </c>
      <c r="G458" s="52">
        <f>IFERROR(VLOOKUP(MYRANKS_H[[#This Row],[IDFANGRAPHS]],STEAMER_H[],COLUMN(STEAMER_H[PA]),FALSE),0)</f>
        <v>72</v>
      </c>
      <c r="H458" s="52">
        <f>IFERROR(VLOOKUP(MYRANKS_H[[#This Row],[IDFANGRAPHS]],STEAMER_H[],COLUMN(STEAMER_H[AB]),FALSE),0)</f>
        <v>66</v>
      </c>
      <c r="I458" s="52">
        <f>IFERROR(VLOOKUP(MYRANKS_H[[#This Row],[IDFANGRAPHS]],STEAMER_H[],COLUMN(STEAMER_H[H]),FALSE),0)</f>
        <v>17</v>
      </c>
      <c r="J458" s="52">
        <f>IFERROR(VLOOKUP(MYRANKS_H[[#This Row],[IDFANGRAPHS]],STEAMER_H[],COLUMN(STEAMER_H[2B]),FALSE),0)</f>
        <v>3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1</v>
      </c>
      <c r="M458" s="52">
        <f>IFERROR(VLOOKUP(MYRANKS_H[[#This Row],[IDFANGRAPHS]],STEAMER_H[],COLUMN(STEAMER_H[R]),FALSE),0)</f>
        <v>7</v>
      </c>
      <c r="N458" s="52">
        <f>IFERROR(VLOOKUP(MYRANKS_H[[#This Row],[IDFANGRAPHS]],STEAMER_H[],COLUMN(STEAMER_H[RBI]),FALSE),0)</f>
        <v>5</v>
      </c>
      <c r="O458" s="52">
        <f>IFERROR(VLOOKUP(MYRANKS_H[[#This Row],[IDFANGRAPHS]],STEAMER_H[],COLUMN(STEAMER_H[BB]),FALSE),0)</f>
        <v>5</v>
      </c>
      <c r="P458" s="52">
        <f>IFERROR(VLOOKUP(MYRANKS_H[[#This Row],[IDFANGRAPHS]],STEAMER_H[],COLUMN(STEAMER_H[HBP]),FALSE),0)</f>
        <v>1</v>
      </c>
      <c r="Q458" s="52">
        <f>IFERROR(VLOOKUP(MYRANKS_H[[#This Row],[IDFANGRAPHS]],STEAMER_H[],COLUMN(STEAMER_H[SO]),FALSE),0)</f>
        <v>7</v>
      </c>
      <c r="R458" s="52">
        <f>IFERROR(VLOOKUP(MYRANKS_H[[#This Row],[IDFANGRAPHS]],STEAMER_H[],COLUMN(STEAMER_H[SB]),FALSE),0)</f>
        <v>1</v>
      </c>
      <c r="S458" s="54">
        <f>IFERROR(MYRANKS_H[[#This Row],[H]]/MYRANKS_H[[#This Row],[AB]],0)</f>
        <v>0.25757575757575757</v>
      </c>
      <c r="T458" s="54">
        <f>IFERROR((MYRANKS_H[[#This Row],[H]]+MYRANKS_H[[#This Row],[BB]]+MYRANKS_H[[#This Row],[HBP]])/(MYRANKS_H[[#This Row],[AB]]+MYRANKS_H[[#This Row],[BB]]+MYRANKS_H[[#This Row],[HBP]]),0)</f>
        <v>0.31944444444444442</v>
      </c>
      <c r="U458" s="54">
        <f>IFERROR((MYRANKS_H[[#This Row],[H]]+MYRANKS_H[[#This Row],[2B]]+2*MYRANKS_H[[#This Row],[3B]]+3*MYRANKS_H[[#This Row],[HR]])/MYRANKS_H[[#This Row],[AB]],0)</f>
        <v>0.34848484848484851</v>
      </c>
      <c r="V4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  <c r="W458" s="69">
        <f>VLOOKUP(MYRANKS_H[[#This Row],[POS]],REPLACEMENT_LEVEL[],2,FALSE)</f>
        <v>473</v>
      </c>
      <c r="X458" s="69">
        <f>MYRANKS_H[[#This Row],[PROJ PTS]]-MYRANKS_H[[#This Row],[REPL LEVEL]]</f>
        <v>-418</v>
      </c>
    </row>
    <row r="459" spans="1:24" ht="15" customHeight="1" x14ac:dyDescent="0.25">
      <c r="A459" s="44" t="s">
        <v>20004</v>
      </c>
      <c r="B459" s="46" t="str">
        <f>VLOOKUP(MYRANKS_H[[#This Row],[PLAYERID]],PLAYERIDMAP[],COLUMN(PLAYERIDMAP[LASTNAME]),FALSE)</f>
        <v>Valencia</v>
      </c>
      <c r="C459" s="51" t="str">
        <f>VLOOKUP(MYRANKS_H[[#This Row],[PLAYERID]],PLAYERIDMAP[],COLUMN(PLAYERIDMAP[FIRSTNAME]),FALSE)</f>
        <v>Danny</v>
      </c>
      <c r="D459" s="51" t="str">
        <f>VLOOKUP(MYRANKS_H[[#This Row],[PLAYERID]],PLAYERIDMAP[],COLUMN(PLAYERIDMAP[TEAM]),FALSE)</f>
        <v>TOR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6364</v>
      </c>
      <c r="G459" s="52">
        <f>IFERROR(VLOOKUP(MYRANKS_H[[#This Row],[IDFANGRAPHS]],STEAMER_H[],COLUMN(STEAMER_H[PA]),FALSE),0)</f>
        <v>100</v>
      </c>
      <c r="H459" s="52">
        <f>IFERROR(VLOOKUP(MYRANKS_H[[#This Row],[IDFANGRAPHS]],STEAMER_H[],COLUMN(STEAMER_H[AB]),FALSE),0)</f>
        <v>93</v>
      </c>
      <c r="I459" s="52">
        <f>IFERROR(VLOOKUP(MYRANKS_H[[#This Row],[IDFANGRAPHS]],STEAMER_H[],COLUMN(STEAMER_H[H]),FALSE),0)</f>
        <v>23</v>
      </c>
      <c r="J459" s="52">
        <f>IFERROR(VLOOKUP(MYRANKS_H[[#This Row],[IDFANGRAPHS]],STEAMER_H[],COLUMN(STEAMER_H[2B]),FALSE),0)</f>
        <v>5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3</v>
      </c>
      <c r="M459" s="52">
        <f>IFERROR(VLOOKUP(MYRANKS_H[[#This Row],[IDFANGRAPHS]],STEAMER_H[],COLUMN(STEAMER_H[R]),FALSE),0)</f>
        <v>11</v>
      </c>
      <c r="N459" s="52">
        <f>IFERROR(VLOOKUP(MYRANKS_H[[#This Row],[IDFANGRAPHS]],STEAMER_H[],COLUMN(STEAMER_H[RBI]),FALSE),0)</f>
        <v>12</v>
      </c>
      <c r="O459" s="52">
        <f>IFERROR(VLOOKUP(MYRANKS_H[[#This Row],[IDFANGRAPHS]],STEAMER_H[],COLUMN(STEAMER_H[BB]),FALSE),0)</f>
        <v>5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20</v>
      </c>
      <c r="R459" s="52">
        <f>IFERROR(VLOOKUP(MYRANKS_H[[#This Row],[IDFANGRAPHS]],STEAMER_H[],COLUMN(STEAMER_H[SB]),FALSE),0)</f>
        <v>1</v>
      </c>
      <c r="S459" s="54">
        <f>IFERROR(MYRANKS_H[[#This Row],[H]]/MYRANKS_H[[#This Row],[AB]],0)</f>
        <v>0.24731182795698925</v>
      </c>
      <c r="T459" s="54">
        <f>IFERROR((MYRANKS_H[[#This Row],[H]]+MYRANKS_H[[#This Row],[BB]]+MYRANKS_H[[#This Row],[HBP]])/(MYRANKS_H[[#This Row],[AB]]+MYRANKS_H[[#This Row],[BB]]+MYRANKS_H[[#This Row],[HBP]]),0)</f>
        <v>0.2857142857142857</v>
      </c>
      <c r="U459" s="54">
        <f>IFERROR((MYRANKS_H[[#This Row],[H]]+MYRANKS_H[[#This Row],[2B]]+2*MYRANKS_H[[#This Row],[3B]]+3*MYRANKS_H[[#This Row],[HR]])/MYRANKS_H[[#This Row],[AB]],0)</f>
        <v>0.39784946236559138</v>
      </c>
      <c r="V4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9" s="69">
        <f>VLOOKUP(MYRANKS_H[[#This Row],[POS]],REPLACEMENT_LEVEL[],2,FALSE)</f>
        <v>501</v>
      </c>
      <c r="X459" s="69">
        <f>MYRANKS_H[[#This Row],[PROJ PTS]]-MYRANKS_H[[#This Row],[REPL LEVEL]]</f>
        <v>-419</v>
      </c>
    </row>
    <row r="460" spans="1:24" ht="15" customHeight="1" x14ac:dyDescent="0.25">
      <c r="A460" s="44" t="s">
        <v>18963</v>
      </c>
      <c r="B460" s="46" t="str">
        <f>VLOOKUP(MYRANKS_H[[#This Row],[PLAYERID]],PLAYERIDMAP[],COLUMN(PLAYERIDMAP[LASTNAME]),FALSE)</f>
        <v>Raburn</v>
      </c>
      <c r="C460" s="51" t="str">
        <f>VLOOKUP(MYRANKS_H[[#This Row],[PLAYERID]],PLAYERIDMAP[],COLUMN(PLAYERIDMAP[FIRSTNAME]),FALSE)</f>
        <v>Ryan</v>
      </c>
      <c r="D460" s="51" t="str">
        <f>VLOOKUP(MYRANKS_H[[#This Row],[PLAYERID]],PLAYERIDMAP[],COLUMN(PLAYERIDMAP[TEAM]),FALSE)</f>
        <v>CLE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2218</v>
      </c>
      <c r="G460" s="52">
        <f>IFERROR(VLOOKUP(MYRANKS_H[[#This Row],[IDFANGRAPHS]],STEAMER_H[],COLUMN(STEAMER_H[PA]),FALSE),0)</f>
        <v>100</v>
      </c>
      <c r="H460" s="52">
        <f>IFERROR(VLOOKUP(MYRANKS_H[[#This Row],[IDFANGRAPHS]],STEAMER_H[],COLUMN(STEAMER_H[AB]),FALSE),0)</f>
        <v>91</v>
      </c>
      <c r="I460" s="52">
        <f>IFERROR(VLOOKUP(MYRANKS_H[[#This Row],[IDFANGRAPHS]],STEAMER_H[],COLUMN(STEAMER_H[H]),FALSE),0)</f>
        <v>21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3</v>
      </c>
      <c r="M460" s="52">
        <f>IFERROR(VLOOKUP(MYRANKS_H[[#This Row],[IDFANGRAPHS]],STEAMER_H[],COLUMN(STEAMER_H[R]),FALSE),0)</f>
        <v>10</v>
      </c>
      <c r="N460" s="52">
        <f>IFERROR(VLOOKUP(MYRANKS_H[[#This Row],[IDFANGRAPHS]],STEAMER_H[],COLUMN(STEAMER_H[RBI]),FALSE),0)</f>
        <v>11</v>
      </c>
      <c r="O460" s="52">
        <f>IFERROR(VLOOKUP(MYRANKS_H[[#This Row],[IDFANGRAPHS]],STEAMER_H[],COLUMN(STEAMER_H[BB]),FALSE),0)</f>
        <v>7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0.23076923076923078</v>
      </c>
      <c r="T460" s="54">
        <f>IFERROR((MYRANKS_H[[#This Row],[H]]+MYRANKS_H[[#This Row],[BB]]+MYRANKS_H[[#This Row],[HBP]])/(MYRANKS_H[[#This Row],[AB]]+MYRANKS_H[[#This Row],[BB]]+MYRANKS_H[[#This Row],[HBP]]),0)</f>
        <v>0.29292929292929293</v>
      </c>
      <c r="U460" s="54">
        <f>IFERROR((MYRANKS_H[[#This Row],[H]]+MYRANKS_H[[#This Row],[2B]]+2*MYRANKS_H[[#This Row],[3B]]+3*MYRANKS_H[[#This Row],[HR]])/MYRANKS_H[[#This Row],[AB]],0)</f>
        <v>0.38461538461538464</v>
      </c>
      <c r="V4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60" s="69">
        <f>VLOOKUP(MYRANKS_H[[#This Row],[POS]],REPLACEMENT_LEVEL[],2,FALSE)</f>
        <v>496</v>
      </c>
      <c r="X460" s="69">
        <f>MYRANKS_H[[#This Row],[PROJ PTS]]-MYRANKS_H[[#This Row],[REPL LEVEL]]</f>
        <v>-419</v>
      </c>
    </row>
    <row r="461" spans="1:24" ht="15" customHeight="1" x14ac:dyDescent="0.25">
      <c r="A461" s="44" t="s">
        <v>16749</v>
      </c>
      <c r="B461" s="46" t="str">
        <f>VLOOKUP(MYRANKS_H[[#This Row],[PLAYERID]],PLAYERIDMAP[],COLUMN(PLAYERIDMAP[LASTNAME]),FALSE)</f>
        <v>Gwynn</v>
      </c>
      <c r="C461" s="51" t="str">
        <f>VLOOKUP(MYRANKS_H[[#This Row],[PLAYERID]],PLAYERIDMAP[],COLUMN(PLAYERIDMAP[FIRSTNAME]),FALSE)</f>
        <v>Tony</v>
      </c>
      <c r="D461" s="51" t="str">
        <f>VLOOKUP(MYRANKS_H[[#This Row],[PLAYERID]],PLAYERIDMAP[],COLUMN(PLAYERIDMAP[TEAM]),FALSE)</f>
        <v>PHI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6141</v>
      </c>
      <c r="G461" s="52">
        <f>IFERROR(VLOOKUP(MYRANKS_H[[#This Row],[IDFANGRAPHS]],STEAMER_H[],COLUMN(STEAMER_H[PA]),FALSE),0)</f>
        <v>100</v>
      </c>
      <c r="H461" s="52">
        <f>IFERROR(VLOOKUP(MYRANKS_H[[#This Row],[IDFANGRAPHS]],STEAMER_H[],COLUMN(STEAMER_H[AB]),FALSE),0)</f>
        <v>90</v>
      </c>
      <c r="I461" s="52">
        <f>IFERROR(VLOOKUP(MYRANKS_H[[#This Row],[IDFANGRAPHS]],STEAMER_H[],COLUMN(STEAMER_H[H]),FALSE),0)</f>
        <v>21</v>
      </c>
      <c r="J461" s="52">
        <f>IFERROR(VLOOKUP(MYRANKS_H[[#This Row],[IDFANGRAPHS]],STEAMER_H[],COLUMN(STEAMER_H[2B]),FALSE),0)</f>
        <v>4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</v>
      </c>
      <c r="M461" s="52">
        <f>IFERROR(VLOOKUP(MYRANKS_H[[#This Row],[IDFANGRAPHS]],STEAMER_H[],COLUMN(STEAMER_H[R]),FALSE),0)</f>
        <v>9</v>
      </c>
      <c r="N461" s="52">
        <f>IFERROR(VLOOKUP(MYRANKS_H[[#This Row],[IDFANGRAPHS]],STEAMER_H[],COLUMN(STEAMER_H[RBI]),FALSE),0)</f>
        <v>8</v>
      </c>
      <c r="O461" s="52">
        <f>IFERROR(VLOOKUP(MYRANKS_H[[#This Row],[IDFANGRAPHS]],STEAMER_H[],COLUMN(STEAMER_H[BB]),FALSE),0)</f>
        <v>8</v>
      </c>
      <c r="P461" s="52">
        <f>IFERROR(VLOOKUP(MYRANKS_H[[#This Row],[IDFANGRAPHS]],STEAMER_H[],COLUMN(STEAMER_H[HBP]),FALSE),0)</f>
        <v>1</v>
      </c>
      <c r="Q461" s="52">
        <f>IFERROR(VLOOKUP(MYRANKS_H[[#This Row],[IDFANGRAPHS]],STEAMER_H[],COLUMN(STEAMER_H[SO]),FALSE),0)</f>
        <v>17</v>
      </c>
      <c r="R461" s="52">
        <f>IFERROR(VLOOKUP(MYRANKS_H[[#This Row],[IDFANGRAPHS]],STEAMER_H[],COLUMN(STEAMER_H[SB]),FALSE),0)</f>
        <v>3</v>
      </c>
      <c r="S461" s="54">
        <f>IFERROR(MYRANKS_H[[#This Row],[H]]/MYRANKS_H[[#This Row],[AB]],0)</f>
        <v>0.23333333333333334</v>
      </c>
      <c r="T461" s="54">
        <f>IFERROR((MYRANKS_H[[#This Row],[H]]+MYRANKS_H[[#This Row],[BB]]+MYRANKS_H[[#This Row],[HBP]])/(MYRANKS_H[[#This Row],[AB]]+MYRANKS_H[[#This Row],[BB]]+MYRANKS_H[[#This Row],[HBP]]),0)</f>
        <v>0.30303030303030304</v>
      </c>
      <c r="U461" s="54">
        <f>IFERROR((MYRANKS_H[[#This Row],[H]]+MYRANKS_H[[#This Row],[2B]]+2*MYRANKS_H[[#This Row],[3B]]+3*MYRANKS_H[[#This Row],[HR]])/MYRANKS_H[[#This Row],[AB]],0)</f>
        <v>0.33333333333333331</v>
      </c>
      <c r="V4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61" s="69">
        <f>VLOOKUP(MYRANKS_H[[#This Row],[POS]],REPLACEMENT_LEVEL[],2,FALSE)</f>
        <v>496</v>
      </c>
      <c r="X461" s="69">
        <f>MYRANKS_H[[#This Row],[PROJ PTS]]-MYRANKS_H[[#This Row],[REPL LEVEL]]</f>
        <v>-422</v>
      </c>
    </row>
    <row r="462" spans="1:24" ht="15" customHeight="1" x14ac:dyDescent="0.25">
      <c r="A462" s="44" t="s">
        <v>15825</v>
      </c>
      <c r="B462" s="46" t="str">
        <f>VLOOKUP(MYRANKS_H[[#This Row],[PLAYERID]],PLAYERIDMAP[],COLUMN(PLAYERIDMAP[LASTNAME]),FALSE)</f>
        <v>Danks</v>
      </c>
      <c r="C462" s="51" t="str">
        <f>VLOOKUP(MYRANKS_H[[#This Row],[PLAYERID]],PLAYERIDMAP[],COLUMN(PLAYERIDMAP[FIRSTNAME]),FALSE)</f>
        <v>Jordan</v>
      </c>
      <c r="D462" s="51" t="str">
        <f>VLOOKUP(MYRANKS_H[[#This Row],[PLAYERID]],PLAYERIDMAP[],COLUMN(PLAYERIDMAP[TEAM]),FALSE)</f>
        <v>CHW</v>
      </c>
      <c r="E462" s="51" t="str">
        <f>VLOOKUP(MYRANKS_H[[#This Row],[PLAYERID]],PLAYERIDMAP[],COLUMN(PLAYERIDMAP[POS]),FALSE)</f>
        <v>OF</v>
      </c>
      <c r="F462" s="51">
        <f>VLOOKUP(MYRANKS_H[[#This Row],[PLAYERID]],PLAYERIDMAP[],COLUMN(PLAYERIDMAP[IDFANGRAPHS]),FALSE)</f>
        <v>9187</v>
      </c>
      <c r="G462" s="52">
        <f>IFERROR(VLOOKUP(MYRANKS_H[[#This Row],[IDFANGRAPHS]],STEAMER_H[],COLUMN(STEAMER_H[PA]),FALSE),0)</f>
        <v>93</v>
      </c>
      <c r="H462" s="52">
        <f>IFERROR(VLOOKUP(MYRANKS_H[[#This Row],[IDFANGRAPHS]],STEAMER_H[],COLUMN(STEAMER_H[AB]),FALSE),0)</f>
        <v>82</v>
      </c>
      <c r="I462" s="52">
        <f>IFERROR(VLOOKUP(MYRANKS_H[[#This Row],[IDFANGRAPHS]],STEAMER_H[],COLUMN(STEAMER_H[H]),FALSE),0)</f>
        <v>19</v>
      </c>
      <c r="J462" s="52">
        <f>IFERROR(VLOOKUP(MYRANKS_H[[#This Row],[IDFANGRAPHS]],STEAMER_H[],COLUMN(STEAMER_H[2B]),FALSE),0)</f>
        <v>4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2</v>
      </c>
      <c r="M462" s="52">
        <f>IFERROR(VLOOKUP(MYRANKS_H[[#This Row],[IDFANGRAPHS]],STEAMER_H[],COLUMN(STEAMER_H[R]),FALSE),0)</f>
        <v>10</v>
      </c>
      <c r="N462" s="52">
        <f>IFERROR(VLOOKUP(MYRANKS_H[[#This Row],[IDFANGRAPHS]],STEAMER_H[],COLUMN(STEAMER_H[RBI]),FALSE),0)</f>
        <v>9</v>
      </c>
      <c r="O462" s="52">
        <f>IFERROR(VLOOKUP(MYRANKS_H[[#This Row],[IDFANGRAPHS]],STEAMER_H[],COLUMN(STEAMER_H[BB]),FALSE),0)</f>
        <v>9</v>
      </c>
      <c r="P462" s="52">
        <f>IFERROR(VLOOKUP(MYRANKS_H[[#This Row],[IDFANGRAPHS]],STEAMER_H[],COLUMN(STEAMER_H[HBP]),FALSE),0)</f>
        <v>1</v>
      </c>
      <c r="Q462" s="52">
        <f>IFERROR(VLOOKUP(MYRANKS_H[[#This Row],[IDFANGRAPHS]],STEAMER_H[],COLUMN(STEAMER_H[SO]),FALSE),0)</f>
        <v>25</v>
      </c>
      <c r="R462" s="52">
        <f>IFERROR(VLOOKUP(MYRANKS_H[[#This Row],[IDFANGRAPHS]],STEAMER_H[],COLUMN(STEAMER_H[SB]),FALSE),0)</f>
        <v>1</v>
      </c>
      <c r="S462" s="54">
        <f>IFERROR(MYRANKS_H[[#This Row],[H]]/MYRANKS_H[[#This Row],[AB]],0)</f>
        <v>0.23170731707317074</v>
      </c>
      <c r="T462" s="54">
        <f>IFERROR((MYRANKS_H[[#This Row],[H]]+MYRANKS_H[[#This Row],[BB]]+MYRANKS_H[[#This Row],[HBP]])/(MYRANKS_H[[#This Row],[AB]]+MYRANKS_H[[#This Row],[BB]]+MYRANKS_H[[#This Row],[HBP]]),0)</f>
        <v>0.31521739130434784</v>
      </c>
      <c r="U462" s="54">
        <f>IFERROR((MYRANKS_H[[#This Row],[H]]+MYRANKS_H[[#This Row],[2B]]+2*MYRANKS_H[[#This Row],[3B]]+3*MYRANKS_H[[#This Row],[HR]])/MYRANKS_H[[#This Row],[AB]],0)</f>
        <v>0.35365853658536583</v>
      </c>
      <c r="V4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  <c r="W462" s="69">
        <f>VLOOKUP(MYRANKS_H[[#This Row],[POS]],REPLACEMENT_LEVEL[],2,FALSE)</f>
        <v>496</v>
      </c>
      <c r="X462" s="69">
        <f>MYRANKS_H[[#This Row],[PROJ PTS]]-MYRANKS_H[[#This Row],[REPL LEVEL]]</f>
        <v>-423</v>
      </c>
    </row>
    <row r="463" spans="1:24" ht="15" customHeight="1" x14ac:dyDescent="0.25">
      <c r="A463" s="44" t="s">
        <v>16822</v>
      </c>
      <c r="B463" s="46" t="str">
        <f>VLOOKUP(MYRANKS_H[[#This Row],[PLAYERID]],PLAYERIDMAP[],COLUMN(PLAYERIDMAP[LASTNAME]),FALSE)</f>
        <v>Hannahan</v>
      </c>
      <c r="C463" s="51" t="str">
        <f>VLOOKUP(MYRANKS_H[[#This Row],[PLAYERID]],PLAYERIDMAP[],COLUMN(PLAYERIDMAP[FIRSTNAME]),FALSE)</f>
        <v>Jack</v>
      </c>
      <c r="D463" s="51" t="str">
        <f>VLOOKUP(MYRANKS_H[[#This Row],[PLAYERID]],PLAYERIDMAP[],COLUMN(PLAYERIDMAP[TEAM]),FALSE)</f>
        <v>CIN</v>
      </c>
      <c r="E463" s="51" t="str">
        <f>VLOOKUP(MYRANKS_H[[#This Row],[PLAYERID]],PLAYERIDMAP[],COLUMN(PLAYERIDMAP[POS]),FALSE)</f>
        <v>1B</v>
      </c>
      <c r="F463" s="51">
        <f>VLOOKUP(MYRANKS_H[[#This Row],[PLAYERID]],PLAYERIDMAP[],COLUMN(PLAYERIDMAP[IDFANGRAPHS]),FALSE)</f>
        <v>3692</v>
      </c>
      <c r="G463" s="52">
        <f>IFERROR(VLOOKUP(MYRANKS_H[[#This Row],[IDFANGRAPHS]],STEAMER_H[],COLUMN(STEAMER_H[PA]),FALSE),0)</f>
        <v>64</v>
      </c>
      <c r="H463" s="52">
        <f>IFERROR(VLOOKUP(MYRANKS_H[[#This Row],[IDFANGRAPHS]],STEAMER_H[],COLUMN(STEAMER_H[AB]),FALSE),0)</f>
        <v>58</v>
      </c>
      <c r="I463" s="52">
        <f>IFERROR(VLOOKUP(MYRANKS_H[[#This Row],[IDFANGRAPHS]],STEAMER_H[],COLUMN(STEAMER_H[H]),FALSE),0)</f>
        <v>13</v>
      </c>
      <c r="J463" s="52">
        <f>IFERROR(VLOOKUP(MYRANKS_H[[#This Row],[IDFANGRAPHS]],STEAMER_H[],COLUMN(STEAMER_H[2B]),FALSE),0)</f>
        <v>3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1</v>
      </c>
      <c r="M463" s="52">
        <f>IFERROR(VLOOKUP(MYRANKS_H[[#This Row],[IDFANGRAPHS]],STEAMER_H[],COLUMN(STEAMER_H[R]),FALSE),0)</f>
        <v>6</v>
      </c>
      <c r="N463" s="52">
        <f>IFERROR(VLOOKUP(MYRANKS_H[[#This Row],[IDFANGRAPHS]],STEAMER_H[],COLUMN(STEAMER_H[RBI]),FALSE),0)</f>
        <v>5</v>
      </c>
      <c r="O463" s="52">
        <f>IFERROR(VLOOKUP(MYRANKS_H[[#This Row],[IDFANGRAPHS]],STEAMER_H[],COLUMN(STEAMER_H[BB]),FALSE),0)</f>
        <v>5</v>
      </c>
      <c r="P463" s="52">
        <f>IFERROR(VLOOKUP(MYRANKS_H[[#This Row],[IDFANGRAPHS]],STEAMER_H[],COLUMN(STEAMER_H[HBP]),FALSE),0)</f>
        <v>1</v>
      </c>
      <c r="Q463" s="52">
        <f>IFERROR(VLOOKUP(MYRANKS_H[[#This Row],[IDFANGRAPHS]],STEAMER_H[],COLUMN(STEAMER_H[SO]),FALSE),0)</f>
        <v>15</v>
      </c>
      <c r="R463" s="52">
        <f>IFERROR(VLOOKUP(MYRANKS_H[[#This Row],[IDFANGRAPHS]],STEAMER_H[],COLUMN(STEAMER_H[SB]),FALSE),0)</f>
        <v>1</v>
      </c>
      <c r="S463" s="54">
        <f>IFERROR(MYRANKS_H[[#This Row],[H]]/MYRANKS_H[[#This Row],[AB]],0)</f>
        <v>0.22413793103448276</v>
      </c>
      <c r="T463" s="54">
        <f>IFERROR((MYRANKS_H[[#This Row],[H]]+MYRANKS_H[[#This Row],[BB]]+MYRANKS_H[[#This Row],[HBP]])/(MYRANKS_H[[#This Row],[AB]]+MYRANKS_H[[#This Row],[BB]]+MYRANKS_H[[#This Row],[HBP]]),0)</f>
        <v>0.296875</v>
      </c>
      <c r="U463" s="54">
        <f>IFERROR((MYRANKS_H[[#This Row],[H]]+MYRANKS_H[[#This Row],[2B]]+2*MYRANKS_H[[#This Row],[3B]]+3*MYRANKS_H[[#This Row],[HR]])/MYRANKS_H[[#This Row],[AB]],0)</f>
        <v>0.32758620689655171</v>
      </c>
      <c r="V4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463" s="69">
        <f>VLOOKUP(MYRANKS_H[[#This Row],[POS]],REPLACEMENT_LEVEL[],2,FALSE)</f>
        <v>467</v>
      </c>
      <c r="X463" s="69">
        <f>MYRANKS_H[[#This Row],[PROJ PTS]]-MYRANKS_H[[#This Row],[REPL LEVEL]]</f>
        <v>-424</v>
      </c>
    </row>
    <row r="464" spans="1:24" ht="15" customHeight="1" x14ac:dyDescent="0.25">
      <c r="A464" s="44" t="s">
        <v>14880</v>
      </c>
      <c r="B464" s="46" t="str">
        <f>VLOOKUP(MYRANKS_H[[#This Row],[PLAYERID]],PLAYERIDMAP[],COLUMN(PLAYERIDMAP[LASTNAME]),FALSE)</f>
        <v>Barney</v>
      </c>
      <c r="C464" s="51" t="str">
        <f>VLOOKUP(MYRANKS_H[[#This Row],[PLAYERID]],PLAYERIDMAP[],COLUMN(PLAYERIDMAP[FIRSTNAME]),FALSE)</f>
        <v>Darwin</v>
      </c>
      <c r="D464" s="51" t="str">
        <f>VLOOKUP(MYRANKS_H[[#This Row],[PLAYERID]],PLAYERIDMAP[],COLUMN(PLAYERIDMAP[TEAM]),FALSE)</f>
        <v>LAD</v>
      </c>
      <c r="E464" s="51" t="str">
        <f>VLOOKUP(MYRANKS_H[[#This Row],[PLAYERID]],PLAYERIDMAP[],COLUMN(PLAYERIDMAP[POS]),FALSE)</f>
        <v>2B</v>
      </c>
      <c r="F464" s="51">
        <f>VLOOKUP(MYRANKS_H[[#This Row],[PLAYERID]],PLAYERIDMAP[],COLUMN(PLAYERIDMAP[IDFANGRAPHS]),FALSE)</f>
        <v>2430</v>
      </c>
      <c r="G464" s="52">
        <f>IFERROR(VLOOKUP(MYRANKS_H[[#This Row],[IDFANGRAPHS]],STEAMER_H[],COLUMN(STEAMER_H[PA]),FALSE),0)</f>
        <v>81</v>
      </c>
      <c r="H464" s="52">
        <f>IFERROR(VLOOKUP(MYRANKS_H[[#This Row],[IDFANGRAPHS]],STEAMER_H[],COLUMN(STEAMER_H[AB]),FALSE),0)</f>
        <v>74</v>
      </c>
      <c r="I464" s="52">
        <f>IFERROR(VLOOKUP(MYRANKS_H[[#This Row],[IDFANGRAPHS]],STEAMER_H[],COLUMN(STEAMER_H[H]),FALSE),0)</f>
        <v>17</v>
      </c>
      <c r="J464" s="52">
        <f>IFERROR(VLOOKUP(MYRANKS_H[[#This Row],[IDFANGRAPHS]],STEAMER_H[],COLUMN(STEAMER_H[2B]),FALSE),0)</f>
        <v>3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1</v>
      </c>
      <c r="M464" s="52">
        <f>IFERROR(VLOOKUP(MYRANKS_H[[#This Row],[IDFANGRAPHS]],STEAMER_H[],COLUMN(STEAMER_H[R]),FALSE),0)</f>
        <v>7</v>
      </c>
      <c r="N464" s="52">
        <f>IFERROR(VLOOKUP(MYRANKS_H[[#This Row],[IDFANGRAPHS]],STEAMER_H[],COLUMN(STEAMER_H[RBI]),FALSE),0)</f>
        <v>6</v>
      </c>
      <c r="O464" s="52">
        <f>IFERROR(VLOOKUP(MYRANKS_H[[#This Row],[IDFANGRAPHS]],STEAMER_H[],COLUMN(STEAMER_H[BB]),FALSE),0)</f>
        <v>5</v>
      </c>
      <c r="P464" s="52">
        <f>IFERROR(VLOOKUP(MYRANKS_H[[#This Row],[IDFANGRAPHS]],STEAMER_H[],COLUMN(STEAMER_H[HBP]),FALSE),0)</f>
        <v>1</v>
      </c>
      <c r="Q464" s="52">
        <f>IFERROR(VLOOKUP(MYRANKS_H[[#This Row],[IDFANGRAPHS]],STEAMER_H[],COLUMN(STEAMER_H[SO]),FALSE),0)</f>
        <v>10</v>
      </c>
      <c r="R464" s="52">
        <f>IFERROR(VLOOKUP(MYRANKS_H[[#This Row],[IDFANGRAPHS]],STEAMER_H[],COLUMN(STEAMER_H[SB]),FALSE),0)</f>
        <v>1</v>
      </c>
      <c r="S464" s="54">
        <f>IFERROR(MYRANKS_H[[#This Row],[H]]/MYRANKS_H[[#This Row],[AB]],0)</f>
        <v>0.22972972972972974</v>
      </c>
      <c r="T464" s="54">
        <f>IFERROR((MYRANKS_H[[#This Row],[H]]+MYRANKS_H[[#This Row],[BB]]+MYRANKS_H[[#This Row],[HBP]])/(MYRANKS_H[[#This Row],[AB]]+MYRANKS_H[[#This Row],[BB]]+MYRANKS_H[[#This Row],[HBP]]),0)</f>
        <v>0.28749999999999998</v>
      </c>
      <c r="U464" s="54">
        <f>IFERROR((MYRANKS_H[[#This Row],[H]]+MYRANKS_H[[#This Row],[2B]]+2*MYRANKS_H[[#This Row],[3B]]+3*MYRANKS_H[[#This Row],[HR]])/MYRANKS_H[[#This Row],[AB]],0)</f>
        <v>0.3108108108108108</v>
      </c>
      <c r="V4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64" s="69">
        <f>VLOOKUP(MYRANKS_H[[#This Row],[POS]],REPLACEMENT_LEVEL[],2,FALSE)</f>
        <v>473</v>
      </c>
      <c r="X464" s="69">
        <f>MYRANKS_H[[#This Row],[PROJ PTS]]-MYRANKS_H[[#This Row],[REPL LEVEL]]</f>
        <v>-426</v>
      </c>
    </row>
    <row r="465" spans="1:24" ht="15" customHeight="1" x14ac:dyDescent="0.25">
      <c r="A465" s="44" t="s">
        <v>20086</v>
      </c>
      <c r="B465" s="46" t="str">
        <f>VLOOKUP(MYRANKS_H[[#This Row],[PLAYERID]],PLAYERIDMAP[],COLUMN(PLAYERIDMAP[LASTNAME]),FALSE)</f>
        <v>Villar</v>
      </c>
      <c r="C465" s="51" t="str">
        <f>VLOOKUP(MYRANKS_H[[#This Row],[PLAYERID]],PLAYERIDMAP[],COLUMN(PLAYERIDMAP[FIRSTNAME]),FALSE)</f>
        <v>Jonathan</v>
      </c>
      <c r="D465" s="51" t="str">
        <f>VLOOKUP(MYRANKS_H[[#This Row],[PLAYERID]],PLAYERIDMAP[],COLUMN(PLAYERIDMAP[TEAM]),FALSE)</f>
        <v>HOU</v>
      </c>
      <c r="E465" s="51" t="str">
        <f>VLOOKUP(MYRANKS_H[[#This Row],[PLAYERID]],PLAYERIDMAP[],COLUMN(PLAYERIDMAP[POS]),FALSE)</f>
        <v>SS</v>
      </c>
      <c r="F465" s="51">
        <f>VLOOKUP(MYRANKS_H[[#This Row],[PLAYERID]],PLAYERIDMAP[],COLUMN(PLAYERIDMAP[IDFANGRAPHS]),FALSE)</f>
        <v>10071</v>
      </c>
      <c r="G465" s="52">
        <f>IFERROR(VLOOKUP(MYRANKS_H[[#This Row],[IDFANGRAPHS]],STEAMER_H[],COLUMN(STEAMER_H[PA]),FALSE),0)</f>
        <v>66</v>
      </c>
      <c r="H465" s="52">
        <f>IFERROR(VLOOKUP(MYRANKS_H[[#This Row],[IDFANGRAPHS]],STEAMER_H[],COLUMN(STEAMER_H[AB]),FALSE),0)</f>
        <v>59</v>
      </c>
      <c r="I465" s="52">
        <f>IFERROR(VLOOKUP(MYRANKS_H[[#This Row],[IDFANGRAPHS]],STEAMER_H[],COLUMN(STEAMER_H[H]),FALSE),0)</f>
        <v>14</v>
      </c>
      <c r="J465" s="52">
        <f>IFERROR(VLOOKUP(MYRANKS_H[[#This Row],[IDFANGRAPHS]],STEAMER_H[],COLUMN(STEAMER_H[2B]),FALSE),0)</f>
        <v>2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1</v>
      </c>
      <c r="M465" s="52">
        <f>IFERROR(VLOOKUP(MYRANKS_H[[#This Row],[IDFANGRAPHS]],STEAMER_H[],COLUMN(STEAMER_H[R]),FALSE),0)</f>
        <v>7</v>
      </c>
      <c r="N465" s="52">
        <f>IFERROR(VLOOKUP(MYRANKS_H[[#This Row],[IDFANGRAPHS]],STEAMER_H[],COLUMN(STEAMER_H[RBI]),FALSE),0)</f>
        <v>6</v>
      </c>
      <c r="O465" s="52">
        <f>IFERROR(VLOOKUP(MYRANKS_H[[#This Row],[IDFANGRAPHS]],STEAMER_H[],COLUMN(STEAMER_H[BB]),FALSE),0)</f>
        <v>5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16</v>
      </c>
      <c r="R465" s="52">
        <f>IFERROR(VLOOKUP(MYRANKS_H[[#This Row],[IDFANGRAPHS]],STEAMER_H[],COLUMN(STEAMER_H[SB]),FALSE),0)</f>
        <v>4</v>
      </c>
      <c r="S465" s="54">
        <f>IFERROR(MYRANKS_H[[#This Row],[H]]/MYRANKS_H[[#This Row],[AB]],0)</f>
        <v>0.23728813559322035</v>
      </c>
      <c r="T465" s="54">
        <f>IFERROR((MYRANKS_H[[#This Row],[H]]+MYRANKS_H[[#This Row],[BB]]+MYRANKS_H[[#This Row],[HBP]])/(MYRANKS_H[[#This Row],[AB]]+MYRANKS_H[[#This Row],[BB]]+MYRANKS_H[[#This Row],[HBP]]),0)</f>
        <v>0.296875</v>
      </c>
      <c r="U465" s="54">
        <f>IFERROR((MYRANKS_H[[#This Row],[H]]+MYRANKS_H[[#This Row],[2B]]+2*MYRANKS_H[[#This Row],[3B]]+3*MYRANKS_H[[#This Row],[HR]])/MYRANKS_H[[#This Row],[AB]],0)</f>
        <v>0.32203389830508472</v>
      </c>
      <c r="V4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  <c r="W465" s="69">
        <f>VLOOKUP(MYRANKS_H[[#This Row],[POS]],REPLACEMENT_LEVEL[],2,FALSE)</f>
        <v>480</v>
      </c>
      <c r="X465" s="69">
        <f>MYRANKS_H[[#This Row],[PROJ PTS]]-MYRANKS_H[[#This Row],[REPL LEVEL]]</f>
        <v>-427</v>
      </c>
    </row>
    <row r="466" spans="1:24" ht="15" customHeight="1" x14ac:dyDescent="0.25">
      <c r="A466" s="44" t="s">
        <v>18592</v>
      </c>
      <c r="B466" s="46" t="str">
        <f>VLOOKUP(MYRANKS_H[[#This Row],[PLAYERID]],PLAYERIDMAP[],COLUMN(PLAYERIDMAP[LASTNAME]),FALSE)</f>
        <v>Parker</v>
      </c>
      <c r="C466" s="51" t="str">
        <f>VLOOKUP(MYRANKS_H[[#This Row],[PLAYERID]],PLAYERIDMAP[],COLUMN(PLAYERIDMAP[FIRSTNAME]),FALSE)</f>
        <v>Kyle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OF</v>
      </c>
      <c r="F466" s="51">
        <f>VLOOKUP(MYRANKS_H[[#This Row],[PLAYERID]],PLAYERIDMAP[],COLUMN(PLAYERIDMAP[IDFANGRAPHS]),FALSE)</f>
        <v>11763</v>
      </c>
      <c r="G466" s="52">
        <f>IFERROR(VLOOKUP(MYRANKS_H[[#This Row],[IDFANGRAPHS]],STEAMER_H[],COLUMN(STEAMER_H[PA]),FALSE),0)</f>
        <v>73</v>
      </c>
      <c r="H466" s="52">
        <f>IFERROR(VLOOKUP(MYRANKS_H[[#This Row],[IDFANGRAPHS]],STEAMER_H[],COLUMN(STEAMER_H[AB]),FALSE),0)</f>
        <v>67</v>
      </c>
      <c r="I466" s="52">
        <f>IFERROR(VLOOKUP(MYRANKS_H[[#This Row],[IDFANGRAPHS]],STEAMER_H[],COLUMN(STEAMER_H[H]),FALSE),0)</f>
        <v>18</v>
      </c>
      <c r="J466" s="52">
        <f>IFERROR(VLOOKUP(MYRANKS_H[[#This Row],[IDFANGRAPHS]],STEAMER_H[],COLUMN(STEAMER_H[2B]),FALSE),0)</f>
        <v>3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2</v>
      </c>
      <c r="M466" s="52">
        <f>IFERROR(VLOOKUP(MYRANKS_H[[#This Row],[IDFANGRAPHS]],STEAMER_H[],COLUMN(STEAMER_H[R]),FALSE),0)</f>
        <v>8</v>
      </c>
      <c r="N466" s="52">
        <f>IFERROR(VLOOKUP(MYRANKS_H[[#This Row],[IDFANGRAPHS]],STEAMER_H[],COLUMN(STEAMER_H[RBI]),FALSE),0)</f>
        <v>9</v>
      </c>
      <c r="O466" s="52">
        <f>IFERROR(VLOOKUP(MYRANKS_H[[#This Row],[IDFANGRAPHS]],STEAMER_H[],COLUMN(STEAMER_H[BB]),FALSE),0)</f>
        <v>4</v>
      </c>
      <c r="P466" s="52">
        <f>IFERROR(VLOOKUP(MYRANKS_H[[#This Row],[IDFANGRAPHS]],STEAMER_H[],COLUMN(STEAMER_H[HBP]),FALSE),0)</f>
        <v>1</v>
      </c>
      <c r="Q466" s="52">
        <f>IFERROR(VLOOKUP(MYRANKS_H[[#This Row],[IDFANGRAPHS]],STEAMER_H[],COLUMN(STEAMER_H[SO]),FALSE),0)</f>
        <v>14</v>
      </c>
      <c r="R466" s="52">
        <f>IFERROR(VLOOKUP(MYRANKS_H[[#This Row],[IDFANGRAPHS]],STEAMER_H[],COLUMN(STEAMER_H[SB]),FALSE),0)</f>
        <v>1</v>
      </c>
      <c r="S466" s="54">
        <f>IFERROR(MYRANKS_H[[#This Row],[H]]/MYRANKS_H[[#This Row],[AB]],0)</f>
        <v>0.26865671641791045</v>
      </c>
      <c r="T466" s="54">
        <f>IFERROR((MYRANKS_H[[#This Row],[H]]+MYRANKS_H[[#This Row],[BB]]+MYRANKS_H[[#This Row],[HBP]])/(MYRANKS_H[[#This Row],[AB]]+MYRANKS_H[[#This Row],[BB]]+MYRANKS_H[[#This Row],[HBP]]),0)</f>
        <v>0.31944444444444442</v>
      </c>
      <c r="U466" s="54">
        <f>IFERROR((MYRANKS_H[[#This Row],[H]]+MYRANKS_H[[#This Row],[2B]]+2*MYRANKS_H[[#This Row],[3B]]+3*MYRANKS_H[[#This Row],[HR]])/MYRANKS_H[[#This Row],[AB]],0)</f>
        <v>0.40298507462686567</v>
      </c>
      <c r="V4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  <c r="W466" s="69">
        <f>VLOOKUP(MYRANKS_H[[#This Row],[POS]],REPLACEMENT_LEVEL[],2,FALSE)</f>
        <v>496</v>
      </c>
      <c r="X466" s="69">
        <f>MYRANKS_H[[#This Row],[PROJ PTS]]-MYRANKS_H[[#This Row],[REPL LEVEL]]</f>
        <v>-431</v>
      </c>
    </row>
    <row r="467" spans="1:24" ht="15" customHeight="1" x14ac:dyDescent="0.25">
      <c r="A467" s="44" t="s">
        <v>16918</v>
      </c>
      <c r="B467" s="46" t="str">
        <f>VLOOKUP(MYRANKS_H[[#This Row],[PLAYERID]],PLAYERIDMAP[],COLUMN(PLAYERIDMAP[LASTNAME]),FALSE)</f>
        <v>Heisey</v>
      </c>
      <c r="C467" s="51" t="str">
        <f>VLOOKUP(MYRANKS_H[[#This Row],[PLAYERID]],PLAYERIDMAP[],COLUMN(PLAYERIDMAP[FIRSTNAME]),FALSE)</f>
        <v>Chris</v>
      </c>
      <c r="D467" s="51" t="str">
        <f>VLOOKUP(MYRANKS_H[[#This Row],[PLAYERID]],PLAYERIDMAP[],COLUMN(PLAYERIDMAP[TEAM]),FALSE)</f>
        <v>CIN</v>
      </c>
      <c r="E467" s="51" t="str">
        <f>VLOOKUP(MYRANKS_H[[#This Row],[PLAYERID]],PLAYERIDMAP[],COLUMN(PLAYERIDMAP[POS]),FALSE)</f>
        <v>OF</v>
      </c>
      <c r="F467" s="51">
        <f>VLOOKUP(MYRANKS_H[[#This Row],[PLAYERID]],PLAYERIDMAP[],COLUMN(PLAYERIDMAP[IDFANGRAPHS]),FALSE)</f>
        <v>3978</v>
      </c>
      <c r="G467" s="52">
        <f>IFERROR(VLOOKUP(MYRANKS_H[[#This Row],[IDFANGRAPHS]],STEAMER_H[],COLUMN(STEAMER_H[PA]),FALSE),0)</f>
        <v>81</v>
      </c>
      <c r="H467" s="52">
        <f>IFERROR(VLOOKUP(MYRANKS_H[[#This Row],[IDFANGRAPHS]],STEAMER_H[],COLUMN(STEAMER_H[AB]),FALSE),0)</f>
        <v>75</v>
      </c>
      <c r="I467" s="52">
        <f>IFERROR(VLOOKUP(MYRANKS_H[[#This Row],[IDFANGRAPHS]],STEAMER_H[],COLUMN(STEAMER_H[H]),FALSE),0)</f>
        <v>18</v>
      </c>
      <c r="J467" s="52">
        <f>IFERROR(VLOOKUP(MYRANKS_H[[#This Row],[IDFANGRAPHS]],STEAMER_H[],COLUMN(STEAMER_H[2B]),FALSE),0)</f>
        <v>4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2</v>
      </c>
      <c r="M467" s="52">
        <f>IFERROR(VLOOKUP(MYRANKS_H[[#This Row],[IDFANGRAPHS]],STEAMER_H[],COLUMN(STEAMER_H[R]),FALSE),0)</f>
        <v>8</v>
      </c>
      <c r="N467" s="52">
        <f>IFERROR(VLOOKUP(MYRANKS_H[[#This Row],[IDFANGRAPHS]],STEAMER_H[],COLUMN(STEAMER_H[RBI]),FALSE),0)</f>
        <v>8</v>
      </c>
      <c r="O467" s="52">
        <f>IFERROR(VLOOKUP(MYRANKS_H[[#This Row],[IDFANGRAPHS]],STEAMER_H[],COLUMN(STEAMER_H[BB]),FALSE),0)</f>
        <v>4</v>
      </c>
      <c r="P467" s="52">
        <f>IFERROR(VLOOKUP(MYRANKS_H[[#This Row],[IDFANGRAPHS]],STEAMER_H[],COLUMN(STEAMER_H[HBP]),FALSE),0)</f>
        <v>1</v>
      </c>
      <c r="Q467" s="52">
        <f>IFERROR(VLOOKUP(MYRANKS_H[[#This Row],[IDFANGRAPHS]],STEAMER_H[],COLUMN(STEAMER_H[SO]),FALSE),0)</f>
        <v>17</v>
      </c>
      <c r="R467" s="52">
        <f>IFERROR(VLOOKUP(MYRANKS_H[[#This Row],[IDFANGRAPHS]],STEAMER_H[],COLUMN(STEAMER_H[SB]),FALSE),0)</f>
        <v>2</v>
      </c>
      <c r="S467" s="54">
        <f>IFERROR(MYRANKS_H[[#This Row],[H]]/MYRANKS_H[[#This Row],[AB]],0)</f>
        <v>0.24</v>
      </c>
      <c r="T467" s="54">
        <f>IFERROR((MYRANKS_H[[#This Row],[H]]+MYRANKS_H[[#This Row],[BB]]+MYRANKS_H[[#This Row],[HBP]])/(MYRANKS_H[[#This Row],[AB]]+MYRANKS_H[[#This Row],[BB]]+MYRANKS_H[[#This Row],[HBP]]),0)</f>
        <v>0.28749999999999998</v>
      </c>
      <c r="U467" s="54">
        <f>IFERROR((MYRANKS_H[[#This Row],[H]]+MYRANKS_H[[#This Row],[2B]]+2*MYRANKS_H[[#This Row],[3B]]+3*MYRANKS_H[[#This Row],[HR]])/MYRANKS_H[[#This Row],[AB]],0)</f>
        <v>0.37333333333333335</v>
      </c>
      <c r="V4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467" s="69">
        <f>VLOOKUP(MYRANKS_H[[#This Row],[POS]],REPLACEMENT_LEVEL[],2,FALSE)</f>
        <v>496</v>
      </c>
      <c r="X467" s="69">
        <f>MYRANKS_H[[#This Row],[PROJ PTS]]-MYRANKS_H[[#This Row],[REPL LEVEL]]</f>
        <v>-433</v>
      </c>
    </row>
    <row r="468" spans="1:24" ht="15" customHeight="1" x14ac:dyDescent="0.25">
      <c r="A468" s="44" t="s">
        <v>16997</v>
      </c>
      <c r="B468" s="46" t="str">
        <f>VLOOKUP(MYRANKS_H[[#This Row],[PLAYERID]],PLAYERIDMAP[],COLUMN(PLAYERIDMAP[LASTNAME]),FALSE)</f>
        <v>Hicks</v>
      </c>
      <c r="C468" s="51" t="str">
        <f>VLOOKUP(MYRANKS_H[[#This Row],[PLAYERID]],PLAYERIDMAP[],COLUMN(PLAYERIDMAP[FIRSTNAME]),FALSE)</f>
        <v>Aaron</v>
      </c>
      <c r="D468" s="51" t="str">
        <f>VLOOKUP(MYRANKS_H[[#This Row],[PLAYERID]],PLAYERIDMAP[],COLUMN(PLAYERIDMAP[TEAM]),FALSE)</f>
        <v>MIN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5297</v>
      </c>
      <c r="G468" s="52">
        <f>IFERROR(VLOOKUP(MYRANKS_H[[#This Row],[IDFANGRAPHS]],STEAMER_H[],COLUMN(STEAMER_H[PA]),FALSE),0)</f>
        <v>71</v>
      </c>
      <c r="H468" s="52">
        <f>IFERROR(VLOOKUP(MYRANKS_H[[#This Row],[IDFANGRAPHS]],STEAMER_H[],COLUMN(STEAMER_H[AB]),FALSE),0)</f>
        <v>62</v>
      </c>
      <c r="I468" s="52">
        <f>IFERROR(VLOOKUP(MYRANKS_H[[#This Row],[IDFANGRAPHS]],STEAMER_H[],COLUMN(STEAMER_H[H]),FALSE),0)</f>
        <v>14</v>
      </c>
      <c r="J468" s="52">
        <f>IFERROR(VLOOKUP(MYRANKS_H[[#This Row],[IDFANGRAPHS]],STEAMER_H[],COLUMN(STEAMER_H[2B]),FALSE),0)</f>
        <v>3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1</v>
      </c>
      <c r="M468" s="52">
        <f>IFERROR(VLOOKUP(MYRANKS_H[[#This Row],[IDFANGRAPHS]],STEAMER_H[],COLUMN(STEAMER_H[R]),FALSE),0)</f>
        <v>7</v>
      </c>
      <c r="N468" s="52">
        <f>IFERROR(VLOOKUP(MYRANKS_H[[#This Row],[IDFANGRAPHS]],STEAMER_H[],COLUMN(STEAMER_H[RBI]),FALSE),0)</f>
        <v>6</v>
      </c>
      <c r="O468" s="52">
        <f>IFERROR(VLOOKUP(MYRANKS_H[[#This Row],[IDFANGRAPHS]],STEAMER_H[],COLUMN(STEAMER_H[BB]),FALSE),0)</f>
        <v>8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15</v>
      </c>
      <c r="R468" s="52">
        <f>IFERROR(VLOOKUP(MYRANKS_H[[#This Row],[IDFANGRAPHS]],STEAMER_H[],COLUMN(STEAMER_H[SB]),FALSE),0)</f>
        <v>2</v>
      </c>
      <c r="S468" s="54">
        <f>IFERROR(MYRANKS_H[[#This Row],[H]]/MYRANKS_H[[#This Row],[AB]],0)</f>
        <v>0.22580645161290322</v>
      </c>
      <c r="T468" s="54">
        <f>IFERROR((MYRANKS_H[[#This Row],[H]]+MYRANKS_H[[#This Row],[BB]]+MYRANKS_H[[#This Row],[HBP]])/(MYRANKS_H[[#This Row],[AB]]+MYRANKS_H[[#This Row],[BB]]+MYRANKS_H[[#This Row],[HBP]]),0)</f>
        <v>0.31428571428571428</v>
      </c>
      <c r="U468" s="54">
        <f>IFERROR((MYRANKS_H[[#This Row],[H]]+MYRANKS_H[[#This Row],[2B]]+2*MYRANKS_H[[#This Row],[3B]]+3*MYRANKS_H[[#This Row],[HR]])/MYRANKS_H[[#This Row],[AB]],0)</f>
        <v>0.32258064516129031</v>
      </c>
      <c r="V4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  <c r="W468" s="69">
        <f>VLOOKUP(MYRANKS_H[[#This Row],[POS]],REPLACEMENT_LEVEL[],2,FALSE)</f>
        <v>496</v>
      </c>
      <c r="X468" s="69">
        <f>MYRANKS_H[[#This Row],[PROJ PTS]]-MYRANKS_H[[#This Row],[REPL LEVEL]]</f>
        <v>-440</v>
      </c>
    </row>
    <row r="469" spans="1:24" ht="15" customHeight="1" x14ac:dyDescent="0.25">
      <c r="A469" s="44" t="s">
        <v>19916</v>
      </c>
      <c r="B469" s="46" t="str">
        <f>VLOOKUP(MYRANKS_H[[#This Row],[PLAYERID]],PLAYERIDMAP[],COLUMN(PLAYERIDMAP[LASTNAME]),FALSE)</f>
        <v>Tovar</v>
      </c>
      <c r="C469" s="51" t="str">
        <f>VLOOKUP(MYRANKS_H[[#This Row],[PLAYERID]],PLAYERIDMAP[],COLUMN(PLAYERIDMAP[FIRSTNAME]),FALSE)</f>
        <v>Wilfredo</v>
      </c>
      <c r="D469" s="51" t="str">
        <f>VLOOKUP(MYRANKS_H[[#This Row],[PLAYERID]],PLAYERIDMAP[],COLUMN(PLAYERIDMAP[TEAM]),FALSE)</f>
        <v>NYM</v>
      </c>
      <c r="E469" s="51" t="str">
        <f>VLOOKUP(MYRANKS_H[[#This Row],[PLAYERID]],PLAYERIDMAP[],COLUMN(PLAYERIDMAP[POS]),FALSE)</f>
        <v>SS</v>
      </c>
      <c r="F469" s="51">
        <f>VLOOKUP(MYRANKS_H[[#This Row],[PLAYERID]],PLAYERIDMAP[],COLUMN(PLAYERIDMAP[IDFANGRAPHS]),FALSE)</f>
        <v>10416</v>
      </c>
      <c r="G469" s="52">
        <f>IFERROR(VLOOKUP(MYRANKS_H[[#This Row],[IDFANGRAPHS]],STEAMER_H[],COLUMN(STEAMER_H[PA]),FALSE),0)</f>
        <v>66</v>
      </c>
      <c r="H469" s="52">
        <f>IFERROR(VLOOKUP(MYRANKS_H[[#This Row],[IDFANGRAPHS]],STEAMER_H[],COLUMN(STEAMER_H[AB]),FALSE),0)</f>
        <v>60</v>
      </c>
      <c r="I469" s="52">
        <f>IFERROR(VLOOKUP(MYRANKS_H[[#This Row],[IDFANGRAPHS]],STEAMER_H[],COLUMN(STEAMER_H[H]),FALSE),0)</f>
        <v>14</v>
      </c>
      <c r="J469" s="52">
        <f>IFERROR(VLOOKUP(MYRANKS_H[[#This Row],[IDFANGRAPHS]],STEAMER_H[],COLUMN(STEAMER_H[2B]),FALSE),0)</f>
        <v>2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5</v>
      </c>
      <c r="N469" s="52">
        <f>IFERROR(VLOOKUP(MYRANKS_H[[#This Row],[IDFANGRAPHS]],STEAMER_H[],COLUMN(STEAMER_H[RBI]),FALSE),0)</f>
        <v>5</v>
      </c>
      <c r="O469" s="52">
        <f>IFERROR(VLOOKUP(MYRANKS_H[[#This Row],[IDFANGRAPHS]],STEAMER_H[],COLUMN(STEAMER_H[BB]),FALSE),0)</f>
        <v>4</v>
      </c>
      <c r="P469" s="52">
        <f>IFERROR(VLOOKUP(MYRANKS_H[[#This Row],[IDFANGRAPHS]],STEAMER_H[],COLUMN(STEAMER_H[HBP]),FALSE),0)</f>
        <v>1</v>
      </c>
      <c r="Q469" s="52">
        <f>IFERROR(VLOOKUP(MYRANKS_H[[#This Row],[IDFANGRAPHS]],STEAMER_H[],COLUMN(STEAMER_H[SO]),FALSE),0)</f>
        <v>7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0.23333333333333334</v>
      </c>
      <c r="T469" s="54">
        <f>IFERROR((MYRANKS_H[[#This Row],[H]]+MYRANKS_H[[#This Row],[BB]]+MYRANKS_H[[#This Row],[HBP]])/(MYRANKS_H[[#This Row],[AB]]+MYRANKS_H[[#This Row],[BB]]+MYRANKS_H[[#This Row],[HBP]]),0)</f>
        <v>0.29230769230769232</v>
      </c>
      <c r="U469" s="54">
        <f>IFERROR((MYRANKS_H[[#This Row],[H]]+MYRANKS_H[[#This Row],[2B]]+2*MYRANKS_H[[#This Row],[3B]]+3*MYRANKS_H[[#This Row],[HR]])/MYRANKS_H[[#This Row],[AB]],0)</f>
        <v>0.26666666666666666</v>
      </c>
      <c r="V4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69" s="69">
        <f>VLOOKUP(MYRANKS_H[[#This Row],[POS]],REPLACEMENT_LEVEL[],2,FALSE)</f>
        <v>480</v>
      </c>
      <c r="X469" s="69">
        <f>MYRANKS_H[[#This Row],[PROJ PTS]]-MYRANKS_H[[#This Row],[REPL LEVEL]]</f>
        <v>-446</v>
      </c>
    </row>
    <row r="470" spans="1:24" ht="15" customHeight="1" x14ac:dyDescent="0.25">
      <c r="A470" s="44" t="s">
        <v>20206</v>
      </c>
      <c r="B470" s="46" t="str">
        <f>VLOOKUP(MYRANKS_H[[#This Row],[PLAYERID]],PLAYERIDMAP[],COLUMN(PLAYERIDMAP[LASTNAME]),FALSE)</f>
        <v>Weeks</v>
      </c>
      <c r="C470" s="51" t="str">
        <f>VLOOKUP(MYRANKS_H[[#This Row],[PLAYERID]],PLAYERIDMAP[],COLUMN(PLAYERIDMAP[FIRSTNAME]),FALSE)</f>
        <v>Jemile</v>
      </c>
      <c r="D470" s="51" t="str">
        <f>VLOOKUP(MYRANKS_H[[#This Row],[PLAYERID]],PLAYERIDMAP[],COLUMN(PLAYERIDMAP[TEAM]),FALSE)</f>
        <v>BOS</v>
      </c>
      <c r="E470" s="51" t="str">
        <f>VLOOKUP(MYRANKS_H[[#This Row],[PLAYERID]],PLAYERIDMAP[],COLUMN(PLAYERIDMAP[POS]),FALSE)</f>
        <v>2B</v>
      </c>
      <c r="F470" s="51">
        <f>VLOOKUP(MYRANKS_H[[#This Row],[PLAYERID]],PLAYERIDMAP[],COLUMN(PLAYERIDMAP[IDFANGRAPHS]),FALSE)</f>
        <v>2498</v>
      </c>
      <c r="G470" s="52">
        <f>IFERROR(VLOOKUP(MYRANKS_H[[#This Row],[IDFANGRAPHS]],STEAMER_H[],COLUMN(STEAMER_H[PA]),FALSE),0)</f>
        <v>35</v>
      </c>
      <c r="H470" s="52">
        <f>IFERROR(VLOOKUP(MYRANKS_H[[#This Row],[IDFANGRAPHS]],STEAMER_H[],COLUMN(STEAMER_H[AB]),FALSE),0)</f>
        <v>31</v>
      </c>
      <c r="I470" s="52">
        <f>IFERROR(VLOOKUP(MYRANKS_H[[#This Row],[IDFANGRAPHS]],STEAMER_H[],COLUMN(STEAMER_H[H]),FALSE),0)</f>
        <v>8</v>
      </c>
      <c r="J470" s="52">
        <f>IFERROR(VLOOKUP(MYRANKS_H[[#This Row],[IDFANGRAPHS]],STEAMER_H[],COLUMN(STEAMER_H[2B]),FALSE),0)</f>
        <v>2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4</v>
      </c>
      <c r="N470" s="52">
        <f>IFERROR(VLOOKUP(MYRANKS_H[[#This Row],[IDFANGRAPHS]],STEAMER_H[],COLUMN(STEAMER_H[RBI]),FALSE),0)</f>
        <v>3</v>
      </c>
      <c r="O470" s="52">
        <f>IFERROR(VLOOKUP(MYRANKS_H[[#This Row],[IDFANGRAPHS]],STEAMER_H[],COLUMN(STEAMER_H[BB]),FALSE),0)</f>
        <v>3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5</v>
      </c>
      <c r="R470" s="52">
        <f>IFERROR(VLOOKUP(MYRANKS_H[[#This Row],[IDFANGRAPHS]],STEAMER_H[],COLUMN(STEAMER_H[SB]),FALSE),0)</f>
        <v>1</v>
      </c>
      <c r="S470" s="54">
        <f>IFERROR(MYRANKS_H[[#This Row],[H]]/MYRANKS_H[[#This Row],[AB]],0)</f>
        <v>0.25806451612903225</v>
      </c>
      <c r="T470" s="54">
        <f>IFERROR((MYRANKS_H[[#This Row],[H]]+MYRANKS_H[[#This Row],[BB]]+MYRANKS_H[[#This Row],[HBP]])/(MYRANKS_H[[#This Row],[AB]]+MYRANKS_H[[#This Row],[BB]]+MYRANKS_H[[#This Row],[HBP]]),0)</f>
        <v>0.3235294117647059</v>
      </c>
      <c r="U470" s="54">
        <f>IFERROR((MYRANKS_H[[#This Row],[H]]+MYRANKS_H[[#This Row],[2B]]+2*MYRANKS_H[[#This Row],[3B]]+3*MYRANKS_H[[#This Row],[HR]])/MYRANKS_H[[#This Row],[AB]],0)</f>
        <v>0.32258064516129031</v>
      </c>
      <c r="V4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  <c r="W470" s="69">
        <f>VLOOKUP(MYRANKS_H[[#This Row],[POS]],REPLACEMENT_LEVEL[],2,FALSE)</f>
        <v>473</v>
      </c>
      <c r="X470" s="69">
        <f>MYRANKS_H[[#This Row],[PROJ PTS]]-MYRANKS_H[[#This Row],[REPL LEVEL]]</f>
        <v>-446</v>
      </c>
    </row>
    <row r="471" spans="1:24" ht="15" customHeight="1" x14ac:dyDescent="0.25">
      <c r="A471" s="44" t="s">
        <v>15162</v>
      </c>
      <c r="B471" s="46" t="str">
        <f>VLOOKUP(MYRANKS_H[[#This Row],[PLAYERID]],PLAYERIDMAP[],COLUMN(PLAYERIDMAP[LASTNAME]),FALSE)</f>
        <v>Bradley</v>
      </c>
      <c r="C471" s="51" t="str">
        <f>VLOOKUP(MYRANKS_H[[#This Row],[PLAYERID]],PLAYERIDMAP[],COLUMN(PLAYERIDMAP[FIRSTNAME]),FALSE)</f>
        <v>Jackie</v>
      </c>
      <c r="D471" s="51" t="str">
        <f>VLOOKUP(MYRANKS_H[[#This Row],[PLAYERID]],PLAYERIDMAP[],COLUMN(PLAYERIDMAP[TEAM]),FALSE)</f>
        <v>BOS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12984</v>
      </c>
      <c r="G471" s="52">
        <f>IFERROR(VLOOKUP(MYRANKS_H[[#This Row],[IDFANGRAPHS]],STEAMER_H[],COLUMN(STEAMER_H[PA]),FALSE),0)</f>
        <v>64</v>
      </c>
      <c r="H471" s="52">
        <f>IFERROR(VLOOKUP(MYRANKS_H[[#This Row],[IDFANGRAPHS]],STEAMER_H[],COLUMN(STEAMER_H[AB]),FALSE),0)</f>
        <v>57</v>
      </c>
      <c r="I471" s="52">
        <f>IFERROR(VLOOKUP(MYRANKS_H[[#This Row],[IDFANGRAPHS]],STEAMER_H[],COLUMN(STEAMER_H[H]),FALSE),0)</f>
        <v>14</v>
      </c>
      <c r="J471" s="52">
        <f>IFERROR(VLOOKUP(MYRANKS_H[[#This Row],[IDFANGRAPHS]],STEAMER_H[],COLUMN(STEAMER_H[2B]),FALSE),0)</f>
        <v>3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1</v>
      </c>
      <c r="M471" s="52">
        <f>IFERROR(VLOOKUP(MYRANKS_H[[#This Row],[IDFANGRAPHS]],STEAMER_H[],COLUMN(STEAMER_H[R]),FALSE),0)</f>
        <v>7</v>
      </c>
      <c r="N471" s="52">
        <f>IFERROR(VLOOKUP(MYRANKS_H[[#This Row],[IDFANGRAPHS]],STEAMER_H[],COLUMN(STEAMER_H[RBI]),FALSE),0)</f>
        <v>6</v>
      </c>
      <c r="O471" s="52">
        <f>IFERROR(VLOOKUP(MYRANKS_H[[#This Row],[IDFANGRAPHS]],STEAMER_H[],COLUMN(STEAMER_H[BB]),FALSE),0)</f>
        <v>5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15</v>
      </c>
      <c r="R471" s="52">
        <f>IFERROR(VLOOKUP(MYRANKS_H[[#This Row],[IDFANGRAPHS]],STEAMER_H[],COLUMN(STEAMER_H[SB]),FALSE),0)</f>
        <v>1</v>
      </c>
      <c r="S471" s="54">
        <f>IFERROR(MYRANKS_H[[#This Row],[H]]/MYRANKS_H[[#This Row],[AB]],0)</f>
        <v>0.24561403508771928</v>
      </c>
      <c r="T471" s="54">
        <f>IFERROR((MYRANKS_H[[#This Row],[H]]+MYRANKS_H[[#This Row],[BB]]+MYRANKS_H[[#This Row],[HBP]])/(MYRANKS_H[[#This Row],[AB]]+MYRANKS_H[[#This Row],[BB]]+MYRANKS_H[[#This Row],[HBP]]),0)</f>
        <v>0.31746031746031744</v>
      </c>
      <c r="U471" s="54">
        <f>IFERROR((MYRANKS_H[[#This Row],[H]]+MYRANKS_H[[#This Row],[2B]]+2*MYRANKS_H[[#This Row],[3B]]+3*MYRANKS_H[[#This Row],[HR]])/MYRANKS_H[[#This Row],[AB]],0)</f>
        <v>0.35087719298245612</v>
      </c>
      <c r="V4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  <c r="W471" s="69">
        <f>VLOOKUP(MYRANKS_H[[#This Row],[POS]],REPLACEMENT_LEVEL[],2,FALSE)</f>
        <v>496</v>
      </c>
      <c r="X471" s="69">
        <f>MYRANKS_H[[#This Row],[PROJ PTS]]-MYRANKS_H[[#This Row],[REPL LEVEL]]</f>
        <v>-447</v>
      </c>
    </row>
    <row r="472" spans="1:24" ht="15" customHeight="1" x14ac:dyDescent="0.25">
      <c r="A472" s="47" t="s">
        <v>14645</v>
      </c>
      <c r="B472" s="46" t="str">
        <f>VLOOKUP(MYRANKS_H[[#This Row],[PLAYERID]],PLAYERIDMAP[],COLUMN(PLAYERIDMAP[LASTNAME]),FALSE)</f>
        <v>Almonte</v>
      </c>
      <c r="C472" s="51" t="str">
        <f>VLOOKUP(MYRANKS_H[[#This Row],[PLAYERID]],PLAYERIDMAP[],COLUMN(PLAYERIDMAP[FIRSTNAME]),FALSE)</f>
        <v>Abraham</v>
      </c>
      <c r="D472" s="51" t="str">
        <f>VLOOKUP(MYRANKS_H[[#This Row],[PLAYERID]],PLAYERIDMAP[],COLUMN(PLAYERIDMAP[TEAM]),FALSE)</f>
        <v>SD</v>
      </c>
      <c r="E472" s="51" t="str">
        <f>VLOOKUP(MYRANKS_H[[#This Row],[PLAYERID]],PLAYERIDMAP[],COLUMN(PLAYERIDMAP[POS]),FALSE)</f>
        <v>OF</v>
      </c>
      <c r="F472" s="51">
        <f>VLOOKUP(MYRANKS_H[[#This Row],[PLAYERID]],PLAYERIDMAP[],COLUMN(PLAYERIDMAP[IDFANGRAPHS]),FALSE)</f>
        <v>5486</v>
      </c>
      <c r="G472" s="52">
        <f>IFERROR(VLOOKUP(MYRANKS_H[[#This Row],[IDFANGRAPHS]],STEAMER_H[],COLUMN(STEAMER_H[PA]),FALSE),0)</f>
        <v>59</v>
      </c>
      <c r="H472" s="52">
        <f>IFERROR(VLOOKUP(MYRANKS_H[[#This Row],[IDFANGRAPHS]],STEAMER_H[],COLUMN(STEAMER_H[AB]),FALSE),0)</f>
        <v>54</v>
      </c>
      <c r="I472" s="52">
        <f>IFERROR(VLOOKUP(MYRANKS_H[[#This Row],[IDFANGRAPHS]],STEAMER_H[],COLUMN(STEAMER_H[H]),FALSE),0)</f>
        <v>13</v>
      </c>
      <c r="J472" s="52">
        <f>IFERROR(VLOOKUP(MYRANKS_H[[#This Row],[IDFANGRAPHS]],STEAMER_H[],COLUMN(STEAMER_H[2B]),FALSE),0)</f>
        <v>2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1</v>
      </c>
      <c r="M472" s="52">
        <f>IFERROR(VLOOKUP(MYRANKS_H[[#This Row],[IDFANGRAPHS]],STEAMER_H[],COLUMN(STEAMER_H[R]),FALSE),0)</f>
        <v>6</v>
      </c>
      <c r="N472" s="52">
        <f>IFERROR(VLOOKUP(MYRANKS_H[[#This Row],[IDFANGRAPHS]],STEAMER_H[],COLUMN(STEAMER_H[RBI]),FALSE),0)</f>
        <v>5</v>
      </c>
      <c r="O472" s="52">
        <f>IFERROR(VLOOKUP(MYRANKS_H[[#This Row],[IDFANGRAPHS]],STEAMER_H[],COLUMN(STEAMER_H[BB]),FALSE),0)</f>
        <v>5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13</v>
      </c>
      <c r="R472" s="52">
        <f>IFERROR(VLOOKUP(MYRANKS_H[[#This Row],[IDFANGRAPHS]],STEAMER_H[],COLUMN(STEAMER_H[SB]),FALSE),0)</f>
        <v>2</v>
      </c>
      <c r="S472" s="54">
        <f>IFERROR(MYRANKS_H[[#This Row],[H]]/MYRANKS_H[[#This Row],[AB]],0)</f>
        <v>0.24074074074074073</v>
      </c>
      <c r="T472" s="54">
        <f>IFERROR((MYRANKS_H[[#This Row],[H]]+MYRANKS_H[[#This Row],[BB]]+MYRANKS_H[[#This Row],[HBP]])/(MYRANKS_H[[#This Row],[AB]]+MYRANKS_H[[#This Row],[BB]]+MYRANKS_H[[#This Row],[HBP]]),0)</f>
        <v>0.30508474576271188</v>
      </c>
      <c r="U472" s="54">
        <f>IFERROR((MYRANKS_H[[#This Row],[H]]+MYRANKS_H[[#This Row],[2B]]+2*MYRANKS_H[[#This Row],[3B]]+3*MYRANKS_H[[#This Row],[HR]])/MYRANKS_H[[#This Row],[AB]],0)</f>
        <v>0.33333333333333331</v>
      </c>
      <c r="V4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72" s="69">
        <f>VLOOKUP(MYRANKS_H[[#This Row],[POS]],REPLACEMENT_LEVEL[],2,FALSE)</f>
        <v>496</v>
      </c>
      <c r="X472" s="69">
        <f>MYRANKS_H[[#This Row],[PROJ PTS]]-MYRANKS_H[[#This Row],[REPL LEVEL]]</f>
        <v>-449</v>
      </c>
    </row>
    <row r="473" spans="1:24" ht="15" customHeight="1" x14ac:dyDescent="0.25">
      <c r="A473" s="44" t="s">
        <v>15012</v>
      </c>
      <c r="B473" s="46" t="str">
        <f>VLOOKUP(MYRANKS_H[[#This Row],[PLAYERID]],PLAYERIDMAP[],COLUMN(PLAYERIDMAP[LASTNAME]),FALSE)</f>
        <v>Berry</v>
      </c>
      <c r="C473" s="51" t="str">
        <f>VLOOKUP(MYRANKS_H[[#This Row],[PLAYERID]],PLAYERIDMAP[],COLUMN(PLAYERIDMAP[FIRSTNAME]),FALSE)</f>
        <v>Quintin</v>
      </c>
      <c r="D473" s="51" t="str">
        <f>VLOOKUP(MYRANKS_H[[#This Row],[PLAYERID]],PLAYERIDMAP[],COLUMN(PLAYERIDMAP[TEAM]),FALSE)</f>
        <v>BAL</v>
      </c>
      <c r="E473" s="51" t="str">
        <f>VLOOKUP(MYRANKS_H[[#This Row],[PLAYERID]],PLAYERIDMAP[],COLUMN(PLAYERIDMAP[POS]),FALSE)</f>
        <v>OF</v>
      </c>
      <c r="F473" s="51">
        <f>VLOOKUP(MYRANKS_H[[#This Row],[PLAYERID]],PLAYERIDMAP[],COLUMN(PLAYERIDMAP[IDFANGRAPHS]),FALSE)</f>
        <v>9414</v>
      </c>
      <c r="G473" s="52">
        <f>IFERROR(VLOOKUP(MYRANKS_H[[#This Row],[IDFANGRAPHS]],STEAMER_H[],COLUMN(STEAMER_H[PA]),FALSE),0)</f>
        <v>56</v>
      </c>
      <c r="H473" s="52">
        <f>IFERROR(VLOOKUP(MYRANKS_H[[#This Row],[IDFANGRAPHS]],STEAMER_H[],COLUMN(STEAMER_H[AB]),FALSE),0)</f>
        <v>50</v>
      </c>
      <c r="I473" s="52">
        <f>IFERROR(VLOOKUP(MYRANKS_H[[#This Row],[IDFANGRAPHS]],STEAMER_H[],COLUMN(STEAMER_H[H]),FALSE),0)</f>
        <v>12</v>
      </c>
      <c r="J473" s="52">
        <f>IFERROR(VLOOKUP(MYRANKS_H[[#This Row],[IDFANGRAPHS]],STEAMER_H[],COLUMN(STEAMER_H[2B]),FALSE),0)</f>
        <v>2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1</v>
      </c>
      <c r="M473" s="52">
        <f>IFERROR(VLOOKUP(MYRANKS_H[[#This Row],[IDFANGRAPHS]],STEAMER_H[],COLUMN(STEAMER_H[R]),FALSE),0)</f>
        <v>6</v>
      </c>
      <c r="N473" s="52">
        <f>IFERROR(VLOOKUP(MYRANKS_H[[#This Row],[IDFANGRAPHS]],STEAMER_H[],COLUMN(STEAMER_H[RBI]),FALSE),0)</f>
        <v>4</v>
      </c>
      <c r="O473" s="52">
        <f>IFERROR(VLOOKUP(MYRANKS_H[[#This Row],[IDFANGRAPHS]],STEAMER_H[],COLUMN(STEAMER_H[BB]),FALSE),0)</f>
        <v>5</v>
      </c>
      <c r="P473" s="52">
        <f>IFERROR(VLOOKUP(MYRANKS_H[[#This Row],[IDFANGRAPHS]],STEAMER_H[],COLUMN(STEAMER_H[HBP]),FALSE),0)</f>
        <v>1</v>
      </c>
      <c r="Q473" s="52">
        <f>IFERROR(VLOOKUP(MYRANKS_H[[#This Row],[IDFANGRAPHS]],STEAMER_H[],COLUMN(STEAMER_H[SO]),FALSE),0)</f>
        <v>12</v>
      </c>
      <c r="R473" s="52">
        <f>IFERROR(VLOOKUP(MYRANKS_H[[#This Row],[IDFANGRAPHS]],STEAMER_H[],COLUMN(STEAMER_H[SB]),FALSE),0)</f>
        <v>2</v>
      </c>
      <c r="S473" s="54">
        <f>IFERROR(MYRANKS_H[[#This Row],[H]]/MYRANKS_H[[#This Row],[AB]],0)</f>
        <v>0.24</v>
      </c>
      <c r="T473" s="54">
        <f>IFERROR((MYRANKS_H[[#This Row],[H]]+MYRANKS_H[[#This Row],[BB]]+MYRANKS_H[[#This Row],[HBP]])/(MYRANKS_H[[#This Row],[AB]]+MYRANKS_H[[#This Row],[BB]]+MYRANKS_H[[#This Row],[HBP]]),0)</f>
        <v>0.32142857142857145</v>
      </c>
      <c r="U473" s="54">
        <f>IFERROR((MYRANKS_H[[#This Row],[H]]+MYRANKS_H[[#This Row],[2B]]+2*MYRANKS_H[[#This Row],[3B]]+3*MYRANKS_H[[#This Row],[HR]])/MYRANKS_H[[#This Row],[AB]],0)</f>
        <v>0.34</v>
      </c>
      <c r="V4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  <c r="W473" s="69">
        <f>VLOOKUP(MYRANKS_H[[#This Row],[POS]],REPLACEMENT_LEVEL[],2,FALSE)</f>
        <v>496</v>
      </c>
      <c r="X473" s="69">
        <f>MYRANKS_H[[#This Row],[PROJ PTS]]-MYRANKS_H[[#This Row],[REPL LEVEL]]</f>
        <v>-450</v>
      </c>
    </row>
    <row r="474" spans="1:24" ht="15" customHeight="1" x14ac:dyDescent="0.25">
      <c r="A474" s="44" t="s">
        <v>19217</v>
      </c>
      <c r="B474" s="46" t="str">
        <f>VLOOKUP(MYRANKS_H[[#This Row],[PLAYERID]],PLAYERIDMAP[],COLUMN(PLAYERIDMAP[LASTNAME]),FALSE)</f>
        <v>Romero</v>
      </c>
      <c r="C474" s="51" t="str">
        <f>VLOOKUP(MYRANKS_H[[#This Row],[PLAYERID]],PLAYERIDMAP[],COLUMN(PLAYERIDMAP[FIRSTNAME]),FALSE)</f>
        <v>Stefen</v>
      </c>
      <c r="D474" s="51" t="str">
        <f>VLOOKUP(MYRANKS_H[[#This Row],[PLAYERID]],PLAYERIDMAP[],COLUMN(PLAYERIDMAP[TEAM]),FALSE)</f>
        <v>SEA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11746</v>
      </c>
      <c r="G474" s="52">
        <f>IFERROR(VLOOKUP(MYRANKS_H[[#This Row],[IDFANGRAPHS]],STEAMER_H[],COLUMN(STEAMER_H[PA]),FALSE),0)</f>
        <v>42</v>
      </c>
      <c r="H474" s="52">
        <f>IFERROR(VLOOKUP(MYRANKS_H[[#This Row],[IDFANGRAPHS]],STEAMER_H[],COLUMN(STEAMER_H[AB]),FALSE),0)</f>
        <v>39</v>
      </c>
      <c r="I474" s="52">
        <f>IFERROR(VLOOKUP(MYRANKS_H[[#This Row],[IDFANGRAPHS]],STEAMER_H[],COLUMN(STEAMER_H[H]),FALSE),0)</f>
        <v>10</v>
      </c>
      <c r="J474" s="52">
        <f>IFERROR(VLOOKUP(MYRANKS_H[[#This Row],[IDFANGRAPHS]],STEAMER_H[],COLUMN(STEAMER_H[2B]),FALSE),0)</f>
        <v>2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1</v>
      </c>
      <c r="M474" s="52">
        <f>IFERROR(VLOOKUP(MYRANKS_H[[#This Row],[IDFANGRAPHS]],STEAMER_H[],COLUMN(STEAMER_H[R]),FALSE),0)</f>
        <v>5</v>
      </c>
      <c r="N474" s="52">
        <f>IFERROR(VLOOKUP(MYRANKS_H[[#This Row],[IDFANGRAPHS]],STEAMER_H[],COLUMN(STEAMER_H[RBI]),FALSE),0)</f>
        <v>5</v>
      </c>
      <c r="O474" s="52">
        <f>IFERROR(VLOOKUP(MYRANKS_H[[#This Row],[IDFANGRAPHS]],STEAMER_H[],COLUMN(STEAMER_H[BB]),FALSE),0)</f>
        <v>2</v>
      </c>
      <c r="P474" s="52">
        <f>IFERROR(VLOOKUP(MYRANKS_H[[#This Row],[IDFANGRAPHS]],STEAMER_H[],COLUMN(STEAMER_H[HBP]),FALSE),0)</f>
        <v>1</v>
      </c>
      <c r="Q474" s="52">
        <f>IFERROR(VLOOKUP(MYRANKS_H[[#This Row],[IDFANGRAPHS]],STEAMER_H[],COLUMN(STEAMER_H[SO]),FALSE),0)</f>
        <v>9</v>
      </c>
      <c r="R474" s="52">
        <f>IFERROR(VLOOKUP(MYRANKS_H[[#This Row],[IDFANGRAPHS]],STEAMER_H[],COLUMN(STEAMER_H[SB]),FALSE),0)</f>
        <v>1</v>
      </c>
      <c r="S474" s="54">
        <f>IFERROR(MYRANKS_H[[#This Row],[H]]/MYRANKS_H[[#This Row],[AB]],0)</f>
        <v>0.25641025641025639</v>
      </c>
      <c r="T474" s="54">
        <f>IFERROR((MYRANKS_H[[#This Row],[H]]+MYRANKS_H[[#This Row],[BB]]+MYRANKS_H[[#This Row],[HBP]])/(MYRANKS_H[[#This Row],[AB]]+MYRANKS_H[[#This Row],[BB]]+MYRANKS_H[[#This Row],[HBP]]),0)</f>
        <v>0.30952380952380953</v>
      </c>
      <c r="U474" s="54">
        <f>IFERROR((MYRANKS_H[[#This Row],[H]]+MYRANKS_H[[#This Row],[2B]]+2*MYRANKS_H[[#This Row],[3B]]+3*MYRANKS_H[[#This Row],[HR]])/MYRANKS_H[[#This Row],[AB]],0)</f>
        <v>0.38461538461538464</v>
      </c>
      <c r="V4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474" s="69">
        <f>VLOOKUP(MYRANKS_H[[#This Row],[POS]],REPLACEMENT_LEVEL[],2,FALSE)</f>
        <v>496</v>
      </c>
      <c r="X474" s="69">
        <f>MYRANKS_H[[#This Row],[PROJ PTS]]-MYRANKS_H[[#This Row],[REPL LEVEL]]</f>
        <v>-461</v>
      </c>
    </row>
    <row r="475" spans="1:24" ht="15" customHeight="1" x14ac:dyDescent="0.25">
      <c r="A475" s="44" t="s">
        <v>18051</v>
      </c>
      <c r="B475" s="46" t="str">
        <f>VLOOKUP(MYRANKS_H[[#This Row],[PLAYERID]],PLAYERIDMAP[],COLUMN(PLAYERIDMAP[LASTNAME]),FALSE)</f>
        <v>McDonald</v>
      </c>
      <c r="C475" s="51" t="str">
        <f>VLOOKUP(MYRANKS_H[[#This Row],[PLAYERID]],PLAYERIDMAP[],COLUMN(PLAYERIDMAP[FIRSTNAME]),FALSE)</f>
        <v>John</v>
      </c>
      <c r="D475" s="51" t="str">
        <f>VLOOKUP(MYRANKS_H[[#This Row],[PLAYERID]],PLAYERIDMAP[],COLUMN(PLAYERIDMAP[TEAM]),FALSE)</f>
        <v>ARI</v>
      </c>
      <c r="E475" s="51" t="str">
        <f>VLOOKUP(MYRANKS_H[[#This Row],[PLAYERID]],PLAYERIDMAP[],COLUMN(PLAYERIDMAP[POS]),FALSE)</f>
        <v>3B</v>
      </c>
      <c r="F475" s="51">
        <f>VLOOKUP(MYRANKS_H[[#This Row],[PLAYERID]],PLAYERIDMAP[],COLUMN(PLAYERIDMAP[IDFANGRAPHS]),FALSE)</f>
        <v>395</v>
      </c>
      <c r="G475" s="52">
        <f>IFERROR(VLOOKUP(MYRANKS_H[[#This Row],[IDFANGRAPHS]],STEAMER_H[],COLUMN(STEAMER_H[PA]),FALSE),0)</f>
        <v>66</v>
      </c>
      <c r="H475" s="52">
        <f>IFERROR(VLOOKUP(MYRANKS_H[[#This Row],[IDFANGRAPHS]],STEAMER_H[],COLUMN(STEAMER_H[AB]),FALSE),0)</f>
        <v>60</v>
      </c>
      <c r="I475" s="52">
        <f>IFERROR(VLOOKUP(MYRANKS_H[[#This Row],[IDFANGRAPHS]],STEAMER_H[],COLUMN(STEAMER_H[H]),FALSE),0)</f>
        <v>13</v>
      </c>
      <c r="J475" s="52">
        <f>IFERROR(VLOOKUP(MYRANKS_H[[#This Row],[IDFANGRAPHS]],STEAMER_H[],COLUMN(STEAMER_H[2B]),FALSE),0)</f>
        <v>3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1</v>
      </c>
      <c r="M475" s="52">
        <f>IFERROR(VLOOKUP(MYRANKS_H[[#This Row],[IDFANGRAPHS]],STEAMER_H[],COLUMN(STEAMER_H[R]),FALSE),0)</f>
        <v>5</v>
      </c>
      <c r="N475" s="52">
        <f>IFERROR(VLOOKUP(MYRANKS_H[[#This Row],[IDFANGRAPHS]],STEAMER_H[],COLUMN(STEAMER_H[RBI]),FALSE),0)</f>
        <v>5</v>
      </c>
      <c r="O475" s="52">
        <f>IFERROR(VLOOKUP(MYRANKS_H[[#This Row],[IDFANGRAPHS]],STEAMER_H[],COLUMN(STEAMER_H[BB]),FALSE),0)</f>
        <v>4</v>
      </c>
      <c r="P475" s="52">
        <f>IFERROR(VLOOKUP(MYRANKS_H[[#This Row],[IDFANGRAPHS]],STEAMER_H[],COLUMN(STEAMER_H[HBP]),FALSE),0)</f>
        <v>1</v>
      </c>
      <c r="Q475" s="52">
        <f>IFERROR(VLOOKUP(MYRANKS_H[[#This Row],[IDFANGRAPHS]],STEAMER_H[],COLUMN(STEAMER_H[SO]),FALSE),0)</f>
        <v>12</v>
      </c>
      <c r="R475" s="52">
        <f>IFERROR(VLOOKUP(MYRANKS_H[[#This Row],[IDFANGRAPHS]],STEAMER_H[],COLUMN(STEAMER_H[SB]),FALSE),0)</f>
        <v>1</v>
      </c>
      <c r="S475" s="54">
        <f>IFERROR(MYRANKS_H[[#This Row],[H]]/MYRANKS_H[[#This Row],[AB]],0)</f>
        <v>0.21666666666666667</v>
      </c>
      <c r="T475" s="54">
        <f>IFERROR((MYRANKS_H[[#This Row],[H]]+MYRANKS_H[[#This Row],[BB]]+MYRANKS_H[[#This Row],[HBP]])/(MYRANKS_H[[#This Row],[AB]]+MYRANKS_H[[#This Row],[BB]]+MYRANKS_H[[#This Row],[HBP]]),0)</f>
        <v>0.27692307692307694</v>
      </c>
      <c r="U475" s="54">
        <f>IFERROR((MYRANKS_H[[#This Row],[H]]+MYRANKS_H[[#This Row],[2B]]+2*MYRANKS_H[[#This Row],[3B]]+3*MYRANKS_H[[#This Row],[HR]])/MYRANKS_H[[#This Row],[AB]],0)</f>
        <v>0.31666666666666665</v>
      </c>
      <c r="V4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  <c r="W475" s="69">
        <f>VLOOKUP(MYRANKS_H[[#This Row],[POS]],REPLACEMENT_LEVEL[],2,FALSE)</f>
        <v>501</v>
      </c>
      <c r="X475" s="69">
        <f>MYRANKS_H[[#This Row],[PROJ PTS]]-MYRANKS_H[[#This Row],[REPL LEVEL]]</f>
        <v>-463</v>
      </c>
    </row>
    <row r="476" spans="1:24" x14ac:dyDescent="0.25">
      <c r="A476" s="44" t="s">
        <v>20240</v>
      </c>
      <c r="B476" s="46" t="str">
        <f>VLOOKUP(MYRANKS_H[[#This Row],[PLAYERID]],PLAYERIDMAP[],COLUMN(PLAYERIDMAP[LASTNAME]),FALSE)</f>
        <v>Wheeler</v>
      </c>
      <c r="C476" s="51" t="str">
        <f>VLOOKUP(MYRANKS_H[[#This Row],[PLAYERID]],PLAYERIDMAP[],COLUMN(PLAYERIDMAP[FIRSTNAME]),FALSE)</f>
        <v>Ryan</v>
      </c>
      <c r="D476" s="51" t="str">
        <f>VLOOKUP(MYRANKS_H[[#This Row],[PLAYERID]],PLAYERIDMAP[],COLUMN(PLAYERIDMAP[TEAM]),FALSE)</f>
        <v>COL</v>
      </c>
      <c r="E476" s="51" t="str">
        <f>VLOOKUP(MYRANKS_H[[#This Row],[PLAYERID]],PLAYERIDMAP[],COLUMN(PLAYERIDMAP[POS]),FALSE)</f>
        <v>3B</v>
      </c>
      <c r="F476" s="51">
        <f>VLOOKUP(MYRANKS_H[[#This Row],[PLAYERID]],PLAYERIDMAP[],COLUMN(PLAYERIDMAP[IDFANGRAPHS]),FALSE)</f>
        <v>9312</v>
      </c>
      <c r="G476" s="52">
        <f>IFERROR(VLOOKUP(MYRANKS_H[[#This Row],[IDFANGRAPHS]],STEAMER_H[],COLUMN(STEAMER_H[PA]),FALSE),0)</f>
        <v>41</v>
      </c>
      <c r="H476" s="52">
        <f>IFERROR(VLOOKUP(MYRANKS_H[[#This Row],[IDFANGRAPHS]],STEAMER_H[],COLUMN(STEAMER_H[AB]),FALSE),0)</f>
        <v>37</v>
      </c>
      <c r="I476" s="52">
        <f>IFERROR(VLOOKUP(MYRANKS_H[[#This Row],[IDFANGRAPHS]],STEAMER_H[],COLUMN(STEAMER_H[H]),FALSE),0)</f>
        <v>10</v>
      </c>
      <c r="J476" s="52">
        <f>IFERROR(VLOOKUP(MYRANKS_H[[#This Row],[IDFANGRAPHS]],STEAMER_H[],COLUMN(STEAMER_H[2B]),FALSE),0)</f>
        <v>2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1</v>
      </c>
      <c r="M476" s="52">
        <f>IFERROR(VLOOKUP(MYRANKS_H[[#This Row],[IDFANGRAPHS]],STEAMER_H[],COLUMN(STEAMER_H[R]),FALSE),0)</f>
        <v>4</v>
      </c>
      <c r="N476" s="52">
        <f>IFERROR(VLOOKUP(MYRANKS_H[[#This Row],[IDFANGRAPHS]],STEAMER_H[],COLUMN(STEAMER_H[RBI]),FALSE),0)</f>
        <v>5</v>
      </c>
      <c r="O476" s="52">
        <f>IFERROR(VLOOKUP(MYRANKS_H[[#This Row],[IDFANGRAPHS]],STEAMER_H[],COLUMN(STEAMER_H[BB]),FALSE),0)</f>
        <v>2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8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0.27027027027027029</v>
      </c>
      <c r="T476" s="54">
        <f>IFERROR((MYRANKS_H[[#This Row],[H]]+MYRANKS_H[[#This Row],[BB]]+MYRANKS_H[[#This Row],[HBP]])/(MYRANKS_H[[#This Row],[AB]]+MYRANKS_H[[#This Row],[BB]]+MYRANKS_H[[#This Row],[HBP]]),0)</f>
        <v>0.30769230769230771</v>
      </c>
      <c r="U476" s="54">
        <f>IFERROR((MYRANKS_H[[#This Row],[H]]+MYRANKS_H[[#This Row],[2B]]+2*MYRANKS_H[[#This Row],[3B]]+3*MYRANKS_H[[#This Row],[HR]])/MYRANKS_H[[#This Row],[AB]],0)</f>
        <v>0.40540540540540543</v>
      </c>
      <c r="V4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76" s="69">
        <f>VLOOKUP(MYRANKS_H[[#This Row],[POS]],REPLACEMENT_LEVEL[],2,FALSE)</f>
        <v>501</v>
      </c>
      <c r="X476" s="69">
        <f>MYRANKS_H[[#This Row],[PROJ PTS]]-MYRANKS_H[[#This Row],[REPL LEVEL]]</f>
        <v>-467</v>
      </c>
    </row>
    <row r="477" spans="1:24" ht="15" customHeight="1" x14ac:dyDescent="0.25">
      <c r="A477" s="44" t="s">
        <v>15177</v>
      </c>
      <c r="B477" s="46" t="str">
        <f>VLOOKUP(MYRANKS_H[[#This Row],[PLAYERID]],PLAYERIDMAP[],COLUMN(PLAYERIDMAP[LASTNAME]),FALSE)</f>
        <v>Branyan</v>
      </c>
      <c r="C477" s="51" t="str">
        <f>VLOOKUP(MYRANKS_H[[#This Row],[PLAYERID]],PLAYERIDMAP[],COLUMN(PLAYERIDMAP[FIRSTNAME]),FALSE)</f>
        <v>Russell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370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7" s="69">
        <f>VLOOKUP(MYRANKS_H[[#This Row],[POS]],REPLACEMENT_LEVEL[],2,FALSE)</f>
        <v>467</v>
      </c>
      <c r="X477" s="69">
        <f>MYRANKS_H[[#This Row],[PROJ PTS]]-MYRANKS_H[[#This Row],[REPL LEVEL]]</f>
        <v>-467</v>
      </c>
    </row>
    <row r="478" spans="1:24" ht="15" customHeight="1" x14ac:dyDescent="0.25">
      <c r="A478" s="44" t="s">
        <v>17624</v>
      </c>
      <c r="B478" s="46" t="str">
        <f>VLOOKUP(MYRANKS_H[[#This Row],[PLAYERID]],PLAYERIDMAP[],COLUMN(PLAYERIDMAP[LASTNAME]),FALSE)</f>
        <v>Lee</v>
      </c>
      <c r="C478" s="51" t="str">
        <f>VLOOKUP(MYRANKS_H[[#This Row],[PLAYERID]],PLAYERIDMAP[],COLUMN(PLAYERIDMAP[FIRSTNAME]),FALSE)</f>
        <v>Derrek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1B</v>
      </c>
      <c r="F478" s="51">
        <f>VLOOKUP(MYRANKS_H[[#This Row],[PLAYERID]],PLAYERIDMAP[],COLUMN(PLAYERIDMAP[IDFANGRAPHS]),FALSE)</f>
        <v>525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8" s="69">
        <f>VLOOKUP(MYRANKS_H[[#This Row],[POS]],REPLACEMENT_LEVEL[],2,FALSE)</f>
        <v>467</v>
      </c>
      <c r="X478" s="69">
        <f>MYRANKS_H[[#This Row],[PROJ PTS]]-MYRANKS_H[[#This Row],[REPL LEVEL]]</f>
        <v>-467</v>
      </c>
    </row>
    <row r="479" spans="1:24" ht="15" customHeight="1" x14ac:dyDescent="0.25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9" s="69">
        <f>VLOOKUP(MYRANKS_H[[#This Row],[POS]],REPLACEMENT_LEVEL[],2,FALSE)</f>
        <v>467</v>
      </c>
      <c r="X479" s="69">
        <f>MYRANKS_H[[#This Row],[PROJ PTS]]-MYRANKS_H[[#This Row],[REPL LEVEL]]</f>
        <v>-467</v>
      </c>
    </row>
    <row r="480" spans="1:24" ht="15" customHeight="1" x14ac:dyDescent="0.25">
      <c r="A480" s="44" t="s">
        <v>14707</v>
      </c>
      <c r="B480" s="46" t="str">
        <f>VLOOKUP(MYRANKS_H[[#This Row],[PLAYERID]],PLAYERIDMAP[],COLUMN(PLAYERIDMAP[LASTNAME]),FALSE)</f>
        <v>Anderson</v>
      </c>
      <c r="C480" s="51" t="str">
        <f>VLOOKUP(MYRANKS_H[[#This Row],[PLAYERID]],PLAYERIDMAP[],COLUMN(PLAYERIDMAP[FIRSTNAME]),FALSE)</f>
        <v>Lars</v>
      </c>
      <c r="D480" s="51" t="str">
        <f>VLOOKUP(MYRANKS_H[[#This Row],[PLAYERID]],PLAYERIDMAP[],COLUMN(PLAYERIDMAP[TEAM]),FALSE)</f>
        <v>TOR</v>
      </c>
      <c r="E480" s="51" t="str">
        <f>VLOOKUP(MYRANKS_H[[#This Row],[PLAYERID]],PLAYERIDMAP[],COLUMN(PLAYERIDMAP[POS]),FALSE)</f>
        <v>1B</v>
      </c>
      <c r="F480" s="51">
        <f>VLOOKUP(MYRANKS_H[[#This Row],[PLAYERID]],PLAYERIDMAP[],COLUMN(PLAYERIDMAP[IDFANGRAPHS]),FALSE)</f>
        <v>9018</v>
      </c>
      <c r="G480" s="52">
        <f>IFERROR(VLOOKUP(MYRANKS_H[[#This Row],[IDFANGRAPHS]],STEAMER_H[],COLUMN(STEAMER_H[PA]),FALSE),0)</f>
        <v>1</v>
      </c>
      <c r="H480" s="52">
        <f>IFERROR(VLOOKUP(MYRANKS_H[[#This Row],[IDFANGRAPHS]],STEAMER_H[],COLUMN(STEAMER_H[AB]),FALSE),0)</f>
        <v>1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0" s="69">
        <f>VLOOKUP(MYRANKS_H[[#This Row],[POS]],REPLACEMENT_LEVEL[],2,FALSE)</f>
        <v>467</v>
      </c>
      <c r="X480" s="69">
        <f>MYRANKS_H[[#This Row],[PROJ PTS]]-MYRANKS_H[[#This Row],[REPL LEVEL]]</f>
        <v>-468</v>
      </c>
    </row>
    <row r="481" spans="1:24" ht="15" customHeight="1" x14ac:dyDescent="0.25">
      <c r="A481" s="44" t="s">
        <v>14892</v>
      </c>
      <c r="B481" s="46" t="str">
        <f>VLOOKUP(MYRANKS_H[[#This Row],[PLAYERID]],PLAYERIDMAP[],COLUMN(PLAYERIDMAP[LASTNAME]),FALSE)</f>
        <v>Barton</v>
      </c>
      <c r="C481" s="51" t="str">
        <f>VLOOKUP(MYRANKS_H[[#This Row],[PLAYERID]],PLAYERIDMAP[],COLUMN(PLAYERIDMAP[FIRSTNAME]),FALSE)</f>
        <v>Daric</v>
      </c>
      <c r="D481" s="51" t="str">
        <f>VLOOKUP(MYRANKS_H[[#This Row],[PLAYERID]],PLAYERIDMAP[],COLUMN(PLAYERIDMAP[TEAM]),FALSE)</f>
        <v>OAK</v>
      </c>
      <c r="E481" s="51" t="str">
        <f>VLOOKUP(MYRANKS_H[[#This Row],[PLAYERID]],PLAYERIDMAP[],COLUMN(PLAYERIDMAP[POS]),FALSE)</f>
        <v>1B</v>
      </c>
      <c r="F481" s="51">
        <f>VLOOKUP(MYRANKS_H[[#This Row],[PLAYERID]],PLAYERIDMAP[],COLUMN(PLAYERIDMAP[IDFANGRAPHS]),FALSE)</f>
        <v>5928</v>
      </c>
      <c r="G481" s="52">
        <f>IFERROR(VLOOKUP(MYRANKS_H[[#This Row],[IDFANGRAPHS]],STEAMER_H[],COLUMN(STEAMER_H[PA]),FALSE),0)</f>
        <v>1</v>
      </c>
      <c r="H481" s="52">
        <f>IFERROR(VLOOKUP(MYRANKS_H[[#This Row],[IDFANGRAPHS]],STEAMER_H[],COLUMN(STEAMER_H[AB]),FALSE),0)</f>
        <v>1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1" s="69">
        <f>VLOOKUP(MYRANKS_H[[#This Row],[POS]],REPLACEMENT_LEVEL[],2,FALSE)</f>
        <v>467</v>
      </c>
      <c r="X481" s="69">
        <f>MYRANKS_H[[#This Row],[PROJ PTS]]-MYRANKS_H[[#This Row],[REPL LEVEL]]</f>
        <v>-468</v>
      </c>
    </row>
    <row r="482" spans="1:24" ht="15" customHeight="1" x14ac:dyDescent="0.25">
      <c r="A482" s="44" t="s">
        <v>15002</v>
      </c>
      <c r="B482" s="46" t="str">
        <f>VLOOKUP(MYRANKS_H[[#This Row],[PLAYERID]],PLAYERIDMAP[],COLUMN(PLAYERIDMAP[LASTNAME]),FALSE)</f>
        <v>Berkman</v>
      </c>
      <c r="C482" s="51" t="str">
        <f>VLOOKUP(MYRANKS_H[[#This Row],[PLAYERID]],PLAYERIDMAP[],COLUMN(PLAYERIDMAP[FIRSTNAME]),FALSE)</f>
        <v>Lance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1B</v>
      </c>
      <c r="F482" s="51">
        <f>VLOOKUP(MYRANKS_H[[#This Row],[PLAYERID]],PLAYERIDMAP[],COLUMN(PLAYERIDMAP[IDFANGRAPHS]),FALSE)</f>
        <v>548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2" s="69">
        <f>VLOOKUP(MYRANKS_H[[#This Row],[POS]],REPLACEMENT_LEVEL[],2,FALSE)</f>
        <v>467</v>
      </c>
      <c r="X482" s="69">
        <f>MYRANKS_H[[#This Row],[PROJ PTS]]-MYRANKS_H[[#This Row],[REPL LEVEL]]</f>
        <v>-468</v>
      </c>
    </row>
    <row r="483" spans="1:24" ht="15" customHeight="1" x14ac:dyDescent="0.25">
      <c r="A483" s="44" t="s">
        <v>15602</v>
      </c>
      <c r="B483" s="46" t="str">
        <f>VLOOKUP(MYRANKS_H[[#This Row],[PLAYERID]],PLAYERIDMAP[],COLUMN(PLAYERIDMAP[LASTNAME]),FALSE)</f>
        <v>Clement</v>
      </c>
      <c r="C483" s="51" t="str">
        <f>VLOOKUP(MYRANKS_H[[#This Row],[PLAYERID]],PLAYERIDMAP[],COLUMN(PLAYERIDMAP[FIRSTNAME]),FALSE)</f>
        <v>Jeff</v>
      </c>
      <c r="D483" s="51" t="str">
        <f>VLOOKUP(MYRANKS_H[[#This Row],[PLAYERID]],PLAYERIDMAP[],COLUMN(PLAYERIDMAP[TEAM]),FALSE)</f>
        <v>PIT</v>
      </c>
      <c r="E483" s="51" t="str">
        <f>VLOOKUP(MYRANKS_H[[#This Row],[PLAYERID]],PLAYERIDMAP[],COLUMN(PLAYERIDMAP[POS]),FALSE)</f>
        <v>1B</v>
      </c>
      <c r="F483" s="51">
        <f>VLOOKUP(MYRANKS_H[[#This Row],[PLAYERID]],PLAYERIDMAP[],COLUMN(PLAYERIDMAP[IDFANGRAPHS]),FALSE)</f>
        <v>4652</v>
      </c>
      <c r="G483" s="52">
        <f>IFERROR(VLOOKUP(MYRANKS_H[[#This Row],[IDFANGRAPHS]],STEAMER_H[],COLUMN(STEAMER_H[PA]),FALSE),0)</f>
        <v>1</v>
      </c>
      <c r="H483" s="52">
        <f>IFERROR(VLOOKUP(MYRANKS_H[[#This Row],[IDFANGRAPHS]],STEAMER_H[],COLUMN(STEAMER_H[AB]),FALSE),0)</f>
        <v>1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3" s="69">
        <f>VLOOKUP(MYRANKS_H[[#This Row],[POS]],REPLACEMENT_LEVEL[],2,FALSE)</f>
        <v>467</v>
      </c>
      <c r="X483" s="69">
        <f>MYRANKS_H[[#This Row],[PROJ PTS]]-MYRANKS_H[[#This Row],[REPL LEVEL]]</f>
        <v>-468</v>
      </c>
    </row>
    <row r="484" spans="1:24" ht="15" customHeight="1" x14ac:dyDescent="0.25">
      <c r="A484" s="44" t="s">
        <v>15701</v>
      </c>
      <c r="B484" s="46" t="str">
        <f>VLOOKUP(MYRANKS_H[[#This Row],[PLAYERID]],PLAYERIDMAP[],COLUMN(PLAYERIDMAP[LASTNAME]),FALSE)</f>
        <v>Cooper</v>
      </c>
      <c r="C484" s="51" t="str">
        <f>VLOOKUP(MYRANKS_H[[#This Row],[PLAYERID]],PLAYERIDMAP[],COLUMN(PLAYERIDMAP[FIRSTNAME]),FALSE)</f>
        <v>David</v>
      </c>
      <c r="D484" s="51" t="str">
        <f>VLOOKUP(MYRANKS_H[[#This Row],[PLAYERID]],PLAYERIDMAP[],COLUMN(PLAYERIDMAP[TEAM]),FALSE)</f>
        <v>CLE</v>
      </c>
      <c r="E484" s="51" t="str">
        <f>VLOOKUP(MYRANKS_H[[#This Row],[PLAYERID]],PLAYERIDMAP[],COLUMN(PLAYERIDMAP[POS]),FALSE)</f>
        <v>1B</v>
      </c>
      <c r="F484" s="51">
        <f>VLOOKUP(MYRANKS_H[[#This Row],[PLAYERID]],PLAYERIDMAP[],COLUMN(PLAYERIDMAP[IDFANGRAPHS]),FALSE)</f>
        <v>7752</v>
      </c>
      <c r="G484" s="52">
        <f>IFERROR(VLOOKUP(MYRANKS_H[[#This Row],[IDFANGRAPHS]],STEAMER_H[],COLUMN(STEAMER_H[PA]),FALSE),0)</f>
        <v>1</v>
      </c>
      <c r="H484" s="52">
        <f>IFERROR(VLOOKUP(MYRANKS_H[[#This Row],[IDFANGRAPHS]],STEAMER_H[],COLUMN(STEAMER_H[AB]),FALSE),0)</f>
        <v>1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4" s="69">
        <f>VLOOKUP(MYRANKS_H[[#This Row],[POS]],REPLACEMENT_LEVEL[],2,FALSE)</f>
        <v>467</v>
      </c>
      <c r="X484" s="69">
        <f>MYRANKS_H[[#This Row],[PROJ PTS]]-MYRANKS_H[[#This Row],[REPL LEVEL]]</f>
        <v>-468</v>
      </c>
    </row>
    <row r="485" spans="1:24" ht="15" customHeight="1" x14ac:dyDescent="0.25">
      <c r="A485" s="44" t="s">
        <v>16006</v>
      </c>
      <c r="B485" s="46" t="str">
        <f>VLOOKUP(MYRANKS_H[[#This Row],[PLAYERID]],PLAYERIDMAP[],COLUMN(PLAYERIDMAP[LASTNAME]),FALSE)</f>
        <v>Dobbs</v>
      </c>
      <c r="C485" s="51" t="str">
        <f>VLOOKUP(MYRANKS_H[[#This Row],[PLAYERID]],PLAYERIDMAP[],COLUMN(PLAYERIDMAP[FIRSTNAME]),FALSE)</f>
        <v>Greg</v>
      </c>
      <c r="D485" s="51" t="str">
        <f>VLOOKUP(MYRANKS_H[[#This Row],[PLAYERID]],PLAYERIDMAP[],COLUMN(PLAYERIDMAP[TEAM]),FALSE)</f>
        <v>MIA</v>
      </c>
      <c r="E485" s="51" t="str">
        <f>VLOOKUP(MYRANKS_H[[#This Row],[PLAYERID]],PLAYERIDMAP[],COLUMN(PLAYERIDMAP[POS]),FALSE)</f>
        <v>1B</v>
      </c>
      <c r="F485" s="51">
        <f>VLOOKUP(MYRANKS_H[[#This Row],[PLAYERID]],PLAYERIDMAP[],COLUMN(PLAYERIDMAP[IDFANGRAPHS]),FALSE)</f>
        <v>2158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5" s="69">
        <f>VLOOKUP(MYRANKS_H[[#This Row],[POS]],REPLACEMENT_LEVEL[],2,FALSE)</f>
        <v>467</v>
      </c>
      <c r="X485" s="69">
        <f>MYRANKS_H[[#This Row],[PROJ PTS]]-MYRANKS_H[[#This Row],[REPL LEVEL]]</f>
        <v>-468</v>
      </c>
    </row>
    <row r="486" spans="1:24" ht="15" customHeight="1" x14ac:dyDescent="0.25">
      <c r="A486" s="44" t="s">
        <v>16096</v>
      </c>
      <c r="B486" s="46" t="str">
        <f>VLOOKUP(MYRANKS_H[[#This Row],[PLAYERID]],PLAYERIDMAP[],COLUMN(PLAYERIDMAP[LASTNAME]),FALSE)</f>
        <v>Dunn</v>
      </c>
      <c r="C486" s="51" t="str">
        <f>VLOOKUP(MYRANKS_H[[#This Row],[PLAYERID]],PLAYERIDMAP[],COLUMN(PLAYERIDMAP[FIRSTNAME]),FALSE)</f>
        <v>Adam</v>
      </c>
      <c r="D486" s="51" t="str">
        <f>VLOOKUP(MYRANKS_H[[#This Row],[PLAYERID]],PLAYERIDMAP[],COLUMN(PLAYERIDMAP[TEAM]),FALSE)</f>
        <v>N/A</v>
      </c>
      <c r="E486" s="51" t="str">
        <f>VLOOKUP(MYRANKS_H[[#This Row],[PLAYERID]],PLAYERIDMAP[],COLUMN(PLAYERIDMAP[POS]),FALSE)</f>
        <v>1B</v>
      </c>
      <c r="F486" s="51">
        <f>VLOOKUP(MYRANKS_H[[#This Row],[PLAYERID]],PLAYERIDMAP[],COLUMN(PLAYERIDMAP[IDFANGRAPHS]),FALSE)</f>
        <v>319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6" s="69">
        <f>VLOOKUP(MYRANKS_H[[#This Row],[POS]],REPLACEMENT_LEVEL[],2,FALSE)</f>
        <v>467</v>
      </c>
      <c r="X486" s="69">
        <f>MYRANKS_H[[#This Row],[PROJ PTS]]-MYRANKS_H[[#This Row],[REPL LEVEL]]</f>
        <v>-468</v>
      </c>
    </row>
    <row r="487" spans="1:24" x14ac:dyDescent="0.25">
      <c r="A487" s="44" t="s">
        <v>16453</v>
      </c>
      <c r="B487" s="46" t="str">
        <f>VLOOKUP(MYRANKS_H[[#This Row],[PLAYERID]],PLAYERIDMAP[],COLUMN(PLAYERIDMAP[LASTNAME]),FALSE)</f>
        <v>Gamel</v>
      </c>
      <c r="C487" s="51" t="str">
        <f>VLOOKUP(MYRANKS_H[[#This Row],[PLAYERID]],PLAYERIDMAP[],COLUMN(PLAYERIDMAP[FIRSTNAME]),FALSE)</f>
        <v>Mat</v>
      </c>
      <c r="D487" s="51" t="str">
        <f>VLOOKUP(MYRANKS_H[[#This Row],[PLAYERID]],PLAYERIDMAP[],COLUMN(PLAYERIDMAP[TEAM]),FALSE)</f>
        <v>MIL</v>
      </c>
      <c r="E487" s="51" t="str">
        <f>VLOOKUP(MYRANKS_H[[#This Row],[PLAYERID]],PLAYERIDMAP[],COLUMN(PLAYERIDMAP[POS]),FALSE)</f>
        <v>1B</v>
      </c>
      <c r="F487" s="51">
        <f>VLOOKUP(MYRANKS_H[[#This Row],[PLAYERID]],PLAYERIDMAP[],COLUMN(PLAYERIDMAP[IDFANGRAPHS]),FALSE)</f>
        <v>4034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7" s="69">
        <f>VLOOKUP(MYRANKS_H[[#This Row],[POS]],REPLACEMENT_LEVEL[],2,FALSE)</f>
        <v>467</v>
      </c>
      <c r="X487" s="69">
        <f>MYRANKS_H[[#This Row],[PROJ PTS]]-MYRANKS_H[[#This Row],[REPL LEVEL]]</f>
        <v>-468</v>
      </c>
    </row>
    <row r="488" spans="1:24" ht="15" customHeight="1" x14ac:dyDescent="0.25">
      <c r="A488" s="44" t="s">
        <v>16585</v>
      </c>
      <c r="B488" s="46" t="str">
        <f>VLOOKUP(MYRANKS_H[[#This Row],[PLAYERID]],PLAYERIDMAP[],COLUMN(PLAYERIDMAP[LASTNAME]),FALSE)</f>
        <v>Gomez</v>
      </c>
      <c r="C488" s="51" t="str">
        <f>VLOOKUP(MYRANKS_H[[#This Row],[PLAYERID]],PLAYERIDMAP[],COLUMN(PLAYERIDMAP[FIRSTNAME]),FALSE)</f>
        <v>Mauro</v>
      </c>
      <c r="D488" s="51" t="str">
        <f>VLOOKUP(MYRANKS_H[[#This Row],[PLAYERID]],PLAYERIDMAP[],COLUMN(PLAYERIDMAP[TEAM]),FALSE)</f>
        <v>BOS</v>
      </c>
      <c r="E488" s="51" t="str">
        <f>VLOOKUP(MYRANKS_H[[#This Row],[PLAYERID]],PLAYERIDMAP[],COLUMN(PLAYERIDMAP[POS]),FALSE)</f>
        <v>1B</v>
      </c>
      <c r="F488" s="51">
        <f>VLOOKUP(MYRANKS_H[[#This Row],[PLAYERID]],PLAYERIDMAP[],COLUMN(PLAYERIDMAP[IDFANGRAPHS]),FALSE)</f>
        <v>5342</v>
      </c>
      <c r="G488" s="52">
        <f>IFERROR(VLOOKUP(MYRANKS_H[[#This Row],[IDFANGRAPHS]],STEAMER_H[],COLUMN(STEAMER_H[PA]),FALSE),0)</f>
        <v>1</v>
      </c>
      <c r="H488" s="52">
        <f>IFERROR(VLOOKUP(MYRANKS_H[[#This Row],[IDFANGRAPHS]],STEAMER_H[],COLUMN(STEAMER_H[AB]),FALSE),0)</f>
        <v>1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8" s="69">
        <f>VLOOKUP(MYRANKS_H[[#This Row],[POS]],REPLACEMENT_LEVEL[],2,FALSE)</f>
        <v>467</v>
      </c>
      <c r="X488" s="69">
        <f>MYRANKS_H[[#This Row],[PROJ PTS]]-MYRANKS_H[[#This Row],[REPL LEVEL]]</f>
        <v>-468</v>
      </c>
    </row>
    <row r="489" spans="1:24" ht="15" customHeight="1" x14ac:dyDescent="0.25">
      <c r="A489" s="44" t="s">
        <v>16928</v>
      </c>
      <c r="B489" s="46" t="str">
        <f>VLOOKUP(MYRANKS_H[[#This Row],[PLAYERID]],PLAYERIDMAP[],COLUMN(PLAYERIDMAP[LASTNAME]),FALSE)</f>
        <v>Helton</v>
      </c>
      <c r="C489" s="51" t="str">
        <f>VLOOKUP(MYRANKS_H[[#This Row],[PLAYERID]],PLAYERIDMAP[],COLUMN(PLAYERIDMAP[FIRSTNAME]),FALSE)</f>
        <v>Todd</v>
      </c>
      <c r="D489" s="51" t="str">
        <f>VLOOKUP(MYRANKS_H[[#This Row],[PLAYERID]],PLAYERIDMAP[],COLUMN(PLAYERIDMAP[TEAM]),FALSE)</f>
        <v>N/A</v>
      </c>
      <c r="E489" s="51" t="str">
        <f>VLOOKUP(MYRANKS_H[[#This Row],[PLAYERID]],PLAYERIDMAP[],COLUMN(PLAYERIDMAP[POS]),FALSE)</f>
        <v>1B</v>
      </c>
      <c r="F489" s="51">
        <f>VLOOKUP(MYRANKS_H[[#This Row],[PLAYERID]],PLAYERIDMAP[],COLUMN(PLAYERIDMAP[IDFANGRAPHS]),FALSE)</f>
        <v>432</v>
      </c>
      <c r="G489" s="52">
        <f>IFERROR(VLOOKUP(MYRANKS_H[[#This Row],[IDFANGRAPHS]],STEAMER_H[],COLUMN(STEAMER_H[PA]),FALSE),0)</f>
        <v>1</v>
      </c>
      <c r="H489" s="52">
        <f>IFERROR(VLOOKUP(MYRANKS_H[[#This Row],[IDFANGRAPHS]],STEAMER_H[],COLUMN(STEAMER_H[AB]),FALSE),0)</f>
        <v>1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9" s="69">
        <f>VLOOKUP(MYRANKS_H[[#This Row],[POS]],REPLACEMENT_LEVEL[],2,FALSE)</f>
        <v>467</v>
      </c>
      <c r="X489" s="69">
        <f>MYRANKS_H[[#This Row],[PROJ PTS]]-MYRANKS_H[[#This Row],[REPL LEVEL]]</f>
        <v>-468</v>
      </c>
    </row>
    <row r="490" spans="1:24" x14ac:dyDescent="0.25">
      <c r="A490" s="44" t="s">
        <v>17209</v>
      </c>
      <c r="B490" s="46" t="str">
        <f>VLOOKUP(MYRANKS_H[[#This Row],[PLAYERID]],PLAYERIDMAP[],COLUMN(PLAYERIDMAP[LASTNAME]),FALSE)</f>
        <v>Jacobs</v>
      </c>
      <c r="C490" s="51" t="str">
        <f>VLOOKUP(MYRANKS_H[[#This Row],[PLAYERID]],PLAYERIDMAP[],COLUMN(PLAYERIDMAP[FIRSTNAME]),FALSE)</f>
        <v>Mike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1B</v>
      </c>
      <c r="F490" s="51">
        <f>VLOOKUP(MYRANKS_H[[#This Row],[PLAYERID]],PLAYERIDMAP[],COLUMN(PLAYERIDMAP[IDFANGRAPHS]),FALSE)</f>
        <v>2231</v>
      </c>
      <c r="G490" s="52">
        <f>IFERROR(VLOOKUP(MYRANKS_H[[#This Row],[IDFANGRAPHS]],STEAMER_H[],COLUMN(STEAMER_H[PA]),FALSE),0)</f>
        <v>1</v>
      </c>
      <c r="H490" s="52">
        <f>IFERROR(VLOOKUP(MYRANKS_H[[#This Row],[IDFANGRAPHS]],STEAMER_H[],COLUMN(STEAMER_H[AB]),FALSE),0)</f>
        <v>1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0" s="69">
        <f>VLOOKUP(MYRANKS_H[[#This Row],[POS]],REPLACEMENT_LEVEL[],2,FALSE)</f>
        <v>467</v>
      </c>
      <c r="X490" s="69">
        <f>MYRANKS_H[[#This Row],[PROJ PTS]]-MYRANKS_H[[#This Row],[REPL LEVEL]]</f>
        <v>-468</v>
      </c>
    </row>
    <row r="491" spans="1:24" ht="15" customHeight="1" x14ac:dyDescent="0.25">
      <c r="A491" s="44" t="s">
        <v>17275</v>
      </c>
      <c r="B491" s="46" t="str">
        <f>VLOOKUP(MYRANKS_H[[#This Row],[PLAYERID]],PLAYERIDMAP[],COLUMN(PLAYERIDMAP[LASTNAME]),FALSE)</f>
        <v>Johnson</v>
      </c>
      <c r="C491" s="51" t="str">
        <f>VLOOKUP(MYRANKS_H[[#This Row],[PLAYERID]],PLAYERIDMAP[],COLUMN(PLAYERIDMAP[FIRSTNAME]),FALSE)</f>
        <v>Dan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1B</v>
      </c>
      <c r="F491" s="51">
        <f>VLOOKUP(MYRANKS_H[[#This Row],[PLAYERID]],PLAYERIDMAP[],COLUMN(PLAYERIDMAP[IDFANGRAPHS]),FALSE)</f>
        <v>2167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1" s="69">
        <f>VLOOKUP(MYRANKS_H[[#This Row],[POS]],REPLACEMENT_LEVEL[],2,FALSE)</f>
        <v>467</v>
      </c>
      <c r="X491" s="69">
        <f>MYRANKS_H[[#This Row],[PROJ PTS]]-MYRANKS_H[[#This Row],[REPL LEVEL]]</f>
        <v>-468</v>
      </c>
    </row>
    <row r="492" spans="1:24" ht="15" customHeight="1" x14ac:dyDescent="0.25">
      <c r="A492" s="48" t="s">
        <v>17302</v>
      </c>
      <c r="B492" s="46" t="str">
        <f>VLOOKUP(MYRANKS_H[[#This Row],[PLAYERID]],PLAYERIDMAP[],COLUMN(PLAYERIDMAP[LASTNAME]),FALSE)</f>
        <v>Johnson</v>
      </c>
      <c r="C492" s="51" t="str">
        <f>VLOOKUP(MYRANKS_H[[#This Row],[PLAYERID]],PLAYERIDMAP[],COLUMN(PLAYERIDMAP[FIRSTNAME]),FALSE)</f>
        <v>Nick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1B</v>
      </c>
      <c r="F492" s="51">
        <f>VLOOKUP(MYRANKS_H[[#This Row],[PLAYERID]],PLAYERIDMAP[],COLUMN(PLAYERIDMAP[IDFANGRAPHS]),FALSE)</f>
        <v>828</v>
      </c>
      <c r="G492" s="52">
        <f>IFERROR(VLOOKUP(MYRANKS_H[[#This Row],[IDFANGRAPHS]],STEAMER_H[],COLUMN(STEAMER_H[PA]),FALSE),0)</f>
        <v>1</v>
      </c>
      <c r="H492" s="52">
        <f>IFERROR(VLOOKUP(MYRANKS_H[[#This Row],[IDFANGRAPHS]],STEAMER_H[],COLUMN(STEAMER_H[AB]),FALSE),0)</f>
        <v>1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2" s="69">
        <f>VLOOKUP(MYRANKS_H[[#This Row],[POS]],REPLACEMENT_LEVEL[],2,FALSE)</f>
        <v>467</v>
      </c>
      <c r="X492" s="69">
        <f>MYRANKS_H[[#This Row],[PROJ PTS]]-MYRANKS_H[[#This Row],[REPL LEVEL]]</f>
        <v>-468</v>
      </c>
    </row>
    <row r="493" spans="1:24" ht="15" customHeight="1" x14ac:dyDescent="0.25">
      <c r="A493" s="44" t="s">
        <v>17354</v>
      </c>
      <c r="B493" s="46" t="str">
        <f>VLOOKUP(MYRANKS_H[[#This Row],[PLAYERID]],PLAYERIDMAP[],COLUMN(PLAYERIDMAP[LASTNAME]),FALSE)</f>
        <v>Ka'aihue</v>
      </c>
      <c r="C493" s="51" t="str">
        <f>VLOOKUP(MYRANKS_H[[#This Row],[PLAYERID]],PLAYERIDMAP[],COLUMN(PLAYERIDMAP[FIRSTNAME]),FALSE)</f>
        <v>Kila</v>
      </c>
      <c r="D493" s="51" t="str">
        <f>VLOOKUP(MYRANKS_H[[#This Row],[PLAYERID]],PLAYERIDMAP[],COLUMN(PLAYERIDMAP[TEAM]),FALSE)</f>
        <v>OAK</v>
      </c>
      <c r="E493" s="51" t="str">
        <f>VLOOKUP(MYRANKS_H[[#This Row],[PLAYERID]],PLAYERIDMAP[],COLUMN(PLAYERIDMAP[POS]),FALSE)</f>
        <v>1B</v>
      </c>
      <c r="F493" s="51">
        <f>VLOOKUP(MYRANKS_H[[#This Row],[PLAYERID]],PLAYERIDMAP[],COLUMN(PLAYERIDMAP[IDFANGRAPHS]),FALSE)</f>
        <v>4707</v>
      </c>
      <c r="G493" s="52">
        <f>IFERROR(VLOOKUP(MYRANKS_H[[#This Row],[IDFANGRAPHS]],STEAMER_H[],COLUMN(STEAMER_H[PA]),FALSE),0)</f>
        <v>1</v>
      </c>
      <c r="H493" s="52">
        <f>IFERROR(VLOOKUP(MYRANKS_H[[#This Row],[IDFANGRAPHS]],STEAMER_H[],COLUMN(STEAMER_H[AB]),FALSE),0)</f>
        <v>1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3" s="69">
        <f>VLOOKUP(MYRANKS_H[[#This Row],[POS]],REPLACEMENT_LEVEL[],2,FALSE)</f>
        <v>467</v>
      </c>
      <c r="X493" s="69">
        <f>MYRANKS_H[[#This Row],[PROJ PTS]]-MYRANKS_H[[#This Row],[REPL LEVEL]]</f>
        <v>-468</v>
      </c>
    </row>
    <row r="494" spans="1:24" ht="15" customHeight="1" x14ac:dyDescent="0.25">
      <c r="A494" s="44" t="s">
        <v>17477</v>
      </c>
      <c r="B494" s="46" t="str">
        <f>VLOOKUP(MYRANKS_H[[#This Row],[PLAYERID]],PLAYERIDMAP[],COLUMN(PLAYERIDMAP[LASTNAME]),FALSE)</f>
        <v>Konerko</v>
      </c>
      <c r="C494" s="51" t="str">
        <f>VLOOKUP(MYRANKS_H[[#This Row],[PLAYERID]],PLAYERIDMAP[],COLUMN(PLAYERIDMAP[FIRSTNAME]),FALSE)</f>
        <v>Paul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1B</v>
      </c>
      <c r="F494" s="51">
        <f>VLOOKUP(MYRANKS_H[[#This Row],[PLAYERID]],PLAYERIDMAP[],COLUMN(PLAYERIDMAP[IDFANGRAPHS]),FALSE)</f>
        <v>242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4" s="69">
        <f>VLOOKUP(MYRANKS_H[[#This Row],[POS]],REPLACEMENT_LEVEL[],2,FALSE)</f>
        <v>467</v>
      </c>
      <c r="X494" s="69">
        <f>MYRANKS_H[[#This Row],[PROJ PTS]]-MYRANKS_H[[#This Row],[REPL LEVEL]]</f>
        <v>-468</v>
      </c>
    </row>
    <row r="495" spans="1:24" ht="15" customHeight="1" x14ac:dyDescent="0.25">
      <c r="A495" s="44" t="s">
        <v>17490</v>
      </c>
      <c r="B495" s="46" t="str">
        <f>VLOOKUP(MYRANKS_H[[#This Row],[PLAYERID]],PLAYERIDMAP[],COLUMN(PLAYERIDMAP[LASTNAME]),FALSE)</f>
        <v>Kotchman</v>
      </c>
      <c r="C495" s="51" t="str">
        <f>VLOOKUP(MYRANKS_H[[#This Row],[PLAYERID]],PLAYERIDMAP[],COLUMN(PLAYERIDMAP[FIRSTNAME]),FALSE)</f>
        <v>Casey</v>
      </c>
      <c r="D495" s="51" t="str">
        <f>VLOOKUP(MYRANKS_H[[#This Row],[PLAYERID]],PLAYERIDMAP[],COLUMN(PLAYERIDMAP[TEAM]),FALSE)</f>
        <v>CLE</v>
      </c>
      <c r="E495" s="51" t="str">
        <f>VLOOKUP(MYRANKS_H[[#This Row],[PLAYERID]],PLAYERIDMAP[],COLUMN(PLAYERIDMAP[POS]),FALSE)</f>
        <v>1B</v>
      </c>
      <c r="F495" s="51">
        <f>VLOOKUP(MYRANKS_H[[#This Row],[PLAYERID]],PLAYERIDMAP[],COLUMN(PLAYERIDMAP[IDFANGRAPHS]),FALSE)</f>
        <v>1930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5" s="69">
        <f>VLOOKUP(MYRANKS_H[[#This Row],[POS]],REPLACEMENT_LEVEL[],2,FALSE)</f>
        <v>467</v>
      </c>
      <c r="X495" s="69">
        <f>MYRANKS_H[[#This Row],[PROJ PTS]]-MYRANKS_H[[#This Row],[REPL LEVEL]]</f>
        <v>-468</v>
      </c>
    </row>
    <row r="496" spans="1:24" ht="15" customHeight="1" x14ac:dyDescent="0.25">
      <c r="A496" s="44" t="s">
        <v>17540</v>
      </c>
      <c r="B496" s="46" t="str">
        <f>VLOOKUP(MYRANKS_H[[#This Row],[PLAYERID]],PLAYERIDMAP[],COLUMN(PLAYERIDMAP[LASTNAME]),FALSE)</f>
        <v>LaHair</v>
      </c>
      <c r="C496" s="51" t="str">
        <f>VLOOKUP(MYRANKS_H[[#This Row],[PLAYERID]],PLAYERIDMAP[],COLUMN(PLAYERIDMAP[FIRSTNAME]),FALSE)</f>
        <v>Bryan</v>
      </c>
      <c r="D496" s="51" t="str">
        <f>VLOOKUP(MYRANKS_H[[#This Row],[PLAYERID]],PLAYERIDMAP[],COLUMN(PLAYERIDMAP[TEAM]),FALSE)</f>
        <v>CHC</v>
      </c>
      <c r="E496" s="51" t="str">
        <f>VLOOKUP(MYRANKS_H[[#This Row],[PLAYERID]],PLAYERIDMAP[],COLUMN(PLAYERIDMAP[POS]),FALSE)</f>
        <v>1B</v>
      </c>
      <c r="F496" s="51">
        <f>VLOOKUP(MYRANKS_H[[#This Row],[PLAYERID]],PLAYERIDMAP[],COLUMN(PLAYERIDMAP[IDFANGRAPHS]),FALSE)</f>
        <v>5462</v>
      </c>
      <c r="G496" s="52">
        <f>IFERROR(VLOOKUP(MYRANKS_H[[#This Row],[IDFANGRAPHS]],STEAMER_H[],COLUMN(STEAMER_H[PA]),FALSE),0)</f>
        <v>1</v>
      </c>
      <c r="H496" s="52">
        <f>IFERROR(VLOOKUP(MYRANKS_H[[#This Row],[IDFANGRAPHS]],STEAMER_H[],COLUMN(STEAMER_H[AB]),FALSE),0)</f>
        <v>1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6" s="69">
        <f>VLOOKUP(MYRANKS_H[[#This Row],[POS]],REPLACEMENT_LEVEL[],2,FALSE)</f>
        <v>467</v>
      </c>
      <c r="X496" s="69">
        <f>MYRANKS_H[[#This Row],[PROJ PTS]]-MYRANKS_H[[#This Row],[REPL LEVEL]]</f>
        <v>-468</v>
      </c>
    </row>
    <row r="497" spans="1:24" ht="15" customHeight="1" x14ac:dyDescent="0.25">
      <c r="A497" s="44" t="s">
        <v>17616</v>
      </c>
      <c r="B497" s="46" t="str">
        <f>VLOOKUP(MYRANKS_H[[#This Row],[PLAYERID]],PLAYERIDMAP[],COLUMN(PLAYERIDMAP[LASTNAME]),FALSE)</f>
        <v>Lee</v>
      </c>
      <c r="C497" s="51" t="str">
        <f>VLOOKUP(MYRANKS_H[[#This Row],[PLAYERID]],PLAYERIDMAP[],COLUMN(PLAYERIDMAP[FIRSTNAME]),FALSE)</f>
        <v>Carlos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243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7" s="69">
        <f>VLOOKUP(MYRANKS_H[[#This Row],[POS]],REPLACEMENT_LEVEL[],2,FALSE)</f>
        <v>467</v>
      </c>
      <c r="X497" s="69">
        <f>MYRANKS_H[[#This Row],[PROJ PTS]]-MYRANKS_H[[#This Row],[REPL LEVEL]]</f>
        <v>-468</v>
      </c>
    </row>
    <row r="498" spans="1:24" ht="15" customHeight="1" x14ac:dyDescent="0.25">
      <c r="A498" s="44" t="s">
        <v>18012</v>
      </c>
      <c r="B498" s="46" t="str">
        <f>VLOOKUP(MYRANKS_H[[#This Row],[PLAYERID]],PLAYERIDMAP[],COLUMN(PLAYERIDMAP[LASTNAME]),FALSE)</f>
        <v>McBride</v>
      </c>
      <c r="C498" s="51" t="str">
        <f>VLOOKUP(MYRANKS_H[[#This Row],[PLAYERID]],PLAYERIDMAP[],COLUMN(PLAYERIDMAP[FIRSTNAME]),FALSE)</f>
        <v>Matt</v>
      </c>
      <c r="D498" s="51" t="str">
        <f>VLOOKUP(MYRANKS_H[[#This Row],[PLAYERID]],PLAYERIDMAP[],COLUMN(PLAYERIDMAP[TEAM]),FALSE)</f>
        <v>COL</v>
      </c>
      <c r="E498" s="51" t="str">
        <f>VLOOKUP(MYRANKS_H[[#This Row],[PLAYERID]],PLAYERIDMAP[],COLUMN(PLAYERIDMAP[POS]),FALSE)</f>
        <v>1B</v>
      </c>
      <c r="F498" s="51">
        <f>VLOOKUP(MYRANKS_H[[#This Row],[PLAYERID]],PLAYERIDMAP[],COLUMN(PLAYERIDMAP[IDFANGRAPHS]),FALSE)</f>
        <v>9373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8" s="69">
        <f>VLOOKUP(MYRANKS_H[[#This Row],[POS]],REPLACEMENT_LEVEL[],2,FALSE)</f>
        <v>467</v>
      </c>
      <c r="X498" s="69">
        <f>MYRANKS_H[[#This Row],[PROJ PTS]]-MYRANKS_H[[#This Row],[REPL LEVEL]]</f>
        <v>-468</v>
      </c>
    </row>
    <row r="499" spans="1:24" x14ac:dyDescent="0.25">
      <c r="A499" s="44" t="s">
        <v>18068</v>
      </c>
      <c r="B499" s="46" t="str">
        <f>VLOOKUP(MYRANKS_H[[#This Row],[PLAYERID]],PLAYERIDMAP[],COLUMN(PLAYERIDMAP[LASTNAME]),FALSE)</f>
        <v>Mcguiness</v>
      </c>
      <c r="C499" s="51" t="str">
        <f>VLOOKUP(MYRANKS_H[[#This Row],[PLAYERID]],PLAYERIDMAP[],COLUMN(PLAYERIDMAP[FIRSTNAME]),FALSE)</f>
        <v>Chris</v>
      </c>
      <c r="D499" s="51" t="str">
        <f>VLOOKUP(MYRANKS_H[[#This Row],[PLAYERID]],PLAYERIDMAP[],COLUMN(PLAYERIDMAP[TEAM]),FALSE)</f>
        <v>CLE</v>
      </c>
      <c r="E499" s="51" t="str">
        <f>VLOOKUP(MYRANKS_H[[#This Row],[PLAYERID]],PLAYERIDMAP[],COLUMN(PLAYERIDMAP[POS]),FALSE)</f>
        <v>1B</v>
      </c>
      <c r="F499" s="51">
        <f>VLOOKUP(MYRANKS_H[[#This Row],[PLAYERID]],PLAYERIDMAP[],COLUMN(PLAYERIDMAP[IDFANGRAPHS]),FALSE)</f>
        <v>9423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9" s="69">
        <f>VLOOKUP(MYRANKS_H[[#This Row],[POS]],REPLACEMENT_LEVEL[],2,FALSE)</f>
        <v>467</v>
      </c>
      <c r="X499" s="69">
        <f>MYRANKS_H[[#This Row],[PROJ PTS]]-MYRANKS_H[[#This Row],[REPL LEVEL]]</f>
        <v>-468</v>
      </c>
    </row>
    <row r="500" spans="1:24" ht="15" customHeight="1" x14ac:dyDescent="0.25">
      <c r="A500" s="44" t="s">
        <v>18109</v>
      </c>
      <c r="B500" s="46" t="str">
        <f>VLOOKUP(MYRANKS_H[[#This Row],[PLAYERID]],PLAYERIDMAP[],COLUMN(PLAYERIDMAP[LASTNAME]),FALSE)</f>
        <v>Mejia</v>
      </c>
      <c r="C500" s="51" t="str">
        <f>VLOOKUP(MYRANKS_H[[#This Row],[PLAYERID]],PLAYERIDMAP[],COLUMN(PLAYERIDMAP[FIRSTNAME]),FALSE)</f>
        <v>Ernesto</v>
      </c>
      <c r="D500" s="51" t="str">
        <f>VLOOKUP(MYRANKS_H[[#This Row],[PLAYERID]],PLAYERIDMAP[],COLUMN(PLAYERIDMAP[TEAM]),FALSE)</f>
        <v>ATL</v>
      </c>
      <c r="E500" s="51" t="str">
        <f>VLOOKUP(MYRANKS_H[[#This Row],[PLAYERID]],PLAYERIDMAP[],COLUMN(PLAYERIDMAP[POS]),FALSE)</f>
        <v>1B</v>
      </c>
      <c r="F500" s="51" t="str">
        <f>VLOOKUP(MYRANKS_H[[#This Row],[PLAYERID]],PLAYERIDMAP[],COLUMN(PLAYERIDMAP[IDFANGRAPHS]),FALSE)</f>
        <v>sa295188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0" s="69">
        <f>VLOOKUP(MYRANKS_H[[#This Row],[POS]],REPLACEMENT_LEVEL[],2,FALSE)</f>
        <v>467</v>
      </c>
      <c r="X500" s="69">
        <f>MYRANKS_H[[#This Row],[PROJ PTS]]-MYRANKS_H[[#This Row],[REPL LEVEL]]</f>
        <v>-468</v>
      </c>
    </row>
    <row r="501" spans="1:24" ht="15" customHeight="1" x14ac:dyDescent="0.25">
      <c r="A501" s="44" t="s">
        <v>18686</v>
      </c>
      <c r="B501" s="46" t="str">
        <f>VLOOKUP(MYRANKS_H[[#This Row],[PLAYERID]],PLAYERIDMAP[],COLUMN(PLAYERIDMAP[LASTNAME]),FALSE)</f>
        <v>Pena</v>
      </c>
      <c r="C501" s="51" t="str">
        <f>VLOOKUP(MYRANKS_H[[#This Row],[PLAYERID]],PLAYERIDMAP[],COLUMN(PLAYERIDMAP[FIRSTNAME]),FALSE)</f>
        <v>Carlos</v>
      </c>
      <c r="D501" s="51" t="str">
        <f>VLOOKUP(MYRANKS_H[[#This Row],[PLAYERID]],PLAYERIDMAP[],COLUMN(PLAYERIDMAP[TEAM]),FALSE)</f>
        <v>N/A</v>
      </c>
      <c r="E501" s="51" t="str">
        <f>VLOOKUP(MYRANKS_H[[#This Row],[PLAYERID]],PLAYERIDMAP[],COLUMN(PLAYERIDMAP[POS]),FALSE)</f>
        <v>1B</v>
      </c>
      <c r="F501" s="51">
        <f>VLOOKUP(MYRANKS_H[[#This Row],[PLAYERID]],PLAYERIDMAP[],COLUMN(PLAYERIDMAP[IDFANGRAPHS]),FALSE)</f>
        <v>934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1" s="69">
        <f>VLOOKUP(MYRANKS_H[[#This Row],[POS]],REPLACEMENT_LEVEL[],2,FALSE)</f>
        <v>467</v>
      </c>
      <c r="X501" s="69">
        <f>MYRANKS_H[[#This Row],[PROJ PTS]]-MYRANKS_H[[#This Row],[REPL LEVEL]]</f>
        <v>-468</v>
      </c>
    </row>
    <row r="502" spans="1:24" ht="15" customHeight="1" x14ac:dyDescent="0.25">
      <c r="A502" s="44" t="s">
        <v>18824</v>
      </c>
      <c r="B502" s="46" t="str">
        <f>VLOOKUP(MYRANKS_H[[#This Row],[PLAYERID]],PLAYERIDMAP[],COLUMN(PLAYERIDMAP[LASTNAME]),FALSE)</f>
        <v>Pill</v>
      </c>
      <c r="C502" s="51" t="str">
        <f>VLOOKUP(MYRANKS_H[[#This Row],[PLAYERID]],PLAYERIDMAP[],COLUMN(PLAYERIDMAP[FIRSTNAME]),FALSE)</f>
        <v>Brett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1B</v>
      </c>
      <c r="F502" s="51">
        <f>VLOOKUP(MYRANKS_H[[#This Row],[PLAYERID]],PLAYERIDMAP[],COLUMN(PLAYERIDMAP[IDFANGRAPHS]),FALSE)</f>
        <v>5834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2" s="69">
        <f>VLOOKUP(MYRANKS_H[[#This Row],[POS]],REPLACEMENT_LEVEL[],2,FALSE)</f>
        <v>467</v>
      </c>
      <c r="X502" s="69">
        <f>MYRANKS_H[[#This Row],[PROJ PTS]]-MYRANKS_H[[#This Row],[REPL LEVEL]]</f>
        <v>-468</v>
      </c>
    </row>
    <row r="503" spans="1:24" ht="15" customHeight="1" x14ac:dyDescent="0.25">
      <c r="A503" s="44" t="s">
        <v>19619</v>
      </c>
      <c r="B503" s="46" t="str">
        <f>VLOOKUP(MYRANKS_H[[#This Row],[PLAYERID]],PLAYERIDMAP[],COLUMN(PLAYERIDMAP[LASTNAME]),FALSE)</f>
        <v>Snyder</v>
      </c>
      <c r="C503" s="51" t="str">
        <f>VLOOKUP(MYRANKS_H[[#This Row],[PLAYERID]],PLAYERIDMAP[],COLUMN(PLAYERIDMAP[FIRSTNAME]),FALSE)</f>
        <v>Brandon</v>
      </c>
      <c r="D503" s="51" t="str">
        <f>VLOOKUP(MYRANKS_H[[#This Row],[PLAYERID]],PLAYERIDMAP[],COLUMN(PLAYERIDMAP[TEAM]),FALSE)</f>
        <v>TEX</v>
      </c>
      <c r="E503" s="51" t="str">
        <f>VLOOKUP(MYRANKS_H[[#This Row],[PLAYERID]],PLAYERIDMAP[],COLUMN(PLAYERIDMAP[POS]),FALSE)</f>
        <v>1B</v>
      </c>
      <c r="F503" s="51">
        <f>VLOOKUP(MYRANKS_H[[#This Row],[PLAYERID]],PLAYERIDMAP[],COLUMN(PLAYERIDMAP[IDFANGRAPHS]),FALSE)</f>
        <v>9856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3" s="69">
        <f>VLOOKUP(MYRANKS_H[[#This Row],[POS]],REPLACEMENT_LEVEL[],2,FALSE)</f>
        <v>467</v>
      </c>
      <c r="X503" s="69">
        <f>MYRANKS_H[[#This Row],[PROJ PTS]]-MYRANKS_H[[#This Row],[REPL LEVEL]]</f>
        <v>-468</v>
      </c>
    </row>
    <row r="504" spans="1:24" x14ac:dyDescent="0.25">
      <c r="A504" s="44" t="s">
        <v>19870</v>
      </c>
      <c r="B504" s="46" t="str">
        <f>VLOOKUP(MYRANKS_H[[#This Row],[PLAYERID]],PLAYERIDMAP[],COLUMN(PLAYERIDMAP[LASTNAME]),FALSE)</f>
        <v>Thome</v>
      </c>
      <c r="C504" s="51" t="str">
        <f>VLOOKUP(MYRANKS_H[[#This Row],[PLAYERID]],PLAYERIDMAP[],COLUMN(PLAYERIDMAP[FIRSTNAME]),FALSE)</f>
        <v>Jim</v>
      </c>
      <c r="D504" s="51" t="str">
        <f>VLOOKUP(MYRANKS_H[[#This Row],[PLAYERID]],PLAYERIDMAP[],COLUMN(PLAYERIDMAP[TEAM]),FALSE)</f>
        <v>N/A</v>
      </c>
      <c r="E504" s="51" t="str">
        <f>VLOOKUP(MYRANKS_H[[#This Row],[PLAYERID]],PLAYERIDMAP[],COLUMN(PLAYERIDMAP[POS]),FALSE)</f>
        <v>1B</v>
      </c>
      <c r="F504" s="51">
        <f>VLOOKUP(MYRANKS_H[[#This Row],[PLAYERID]],PLAYERIDMAP[],COLUMN(PLAYERIDMAP[IDFANGRAPHS]),FALSE)</f>
        <v>409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4" s="69">
        <f>VLOOKUP(MYRANKS_H[[#This Row],[POS]],REPLACEMENT_LEVEL[],2,FALSE)</f>
        <v>467</v>
      </c>
      <c r="X504" s="69">
        <f>MYRANKS_H[[#This Row],[PROJ PTS]]-MYRANKS_H[[#This Row],[REPL LEVEL]]</f>
        <v>-468</v>
      </c>
    </row>
    <row r="505" spans="1:24" ht="15" customHeight="1" x14ac:dyDescent="0.25">
      <c r="A505" s="44" t="s">
        <v>20157</v>
      </c>
      <c r="B505" s="46" t="str">
        <f>VLOOKUP(MYRANKS_H[[#This Row],[PLAYERID]],PLAYERIDMAP[],COLUMN(PLAYERIDMAP[LASTNAME]),FALSE)</f>
        <v>Wallace</v>
      </c>
      <c r="C505" s="51" t="str">
        <f>VLOOKUP(MYRANKS_H[[#This Row],[PLAYERID]],PLAYERIDMAP[],COLUMN(PLAYERIDMAP[FIRSTNAME]),FALSE)</f>
        <v>Brett</v>
      </c>
      <c r="D505" s="51" t="str">
        <f>VLOOKUP(MYRANKS_H[[#This Row],[PLAYERID]],PLAYERIDMAP[],COLUMN(PLAYERIDMAP[TEAM]),FALSE)</f>
        <v>HOU</v>
      </c>
      <c r="E505" s="51" t="str">
        <f>VLOOKUP(MYRANKS_H[[#This Row],[PLAYERID]],PLAYERIDMAP[],COLUMN(PLAYERIDMAP[POS]),FALSE)</f>
        <v>1B</v>
      </c>
      <c r="F505" s="51">
        <f>VLOOKUP(MYRANKS_H[[#This Row],[PLAYERID]],PLAYERIDMAP[],COLUMN(PLAYERIDMAP[IDFANGRAPHS]),FALSE)</f>
        <v>8434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5" s="69">
        <f>VLOOKUP(MYRANKS_H[[#This Row],[POS]],REPLACEMENT_LEVEL[],2,FALSE)</f>
        <v>467</v>
      </c>
      <c r="X505" s="69">
        <f>MYRANKS_H[[#This Row],[PROJ PTS]]-MYRANKS_H[[#This Row],[REPL LEVEL]]</f>
        <v>-468</v>
      </c>
    </row>
    <row r="506" spans="1:24" ht="15" customHeight="1" x14ac:dyDescent="0.25">
      <c r="A506" s="44" t="s">
        <v>20263</v>
      </c>
      <c r="B506" s="46" t="str">
        <f>VLOOKUP(MYRANKS_H[[#This Row],[PLAYERID]],PLAYERIDMAP[],COLUMN(PLAYERIDMAP[LASTNAME]),FALSE)</f>
        <v>Wigginton</v>
      </c>
      <c r="C506" s="51" t="str">
        <f>VLOOKUP(MYRANKS_H[[#This Row],[PLAYERID]],PLAYERIDMAP[],COLUMN(PLAYERIDMAP[FIRSTNAME]),FALSE)</f>
        <v>Ty</v>
      </c>
      <c r="D506" s="51" t="str">
        <f>VLOOKUP(MYRANKS_H[[#This Row],[PLAYERID]],PLAYERIDMAP[],COLUMN(PLAYERIDMAP[TEAM]),FALSE)</f>
        <v>STL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1491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6" s="69">
        <f>VLOOKUP(MYRANKS_H[[#This Row],[POS]],REPLACEMENT_LEVEL[],2,FALSE)</f>
        <v>467</v>
      </c>
      <c r="X506" s="69">
        <f>MYRANKS_H[[#This Row],[PROJ PTS]]-MYRANKS_H[[#This Row],[REPL LEVEL]]</f>
        <v>-468</v>
      </c>
    </row>
    <row r="507" spans="1:24" ht="15" customHeight="1" x14ac:dyDescent="0.25">
      <c r="A507" s="44" t="s">
        <v>20396</v>
      </c>
      <c r="B507" s="46" t="str">
        <f>VLOOKUP(MYRANKS_H[[#This Row],[PLAYERID]],PLAYERIDMAP[],COLUMN(PLAYERIDMAP[LASTNAME]),FALSE)</f>
        <v>Young</v>
      </c>
      <c r="C507" s="51" t="str">
        <f>VLOOKUP(MYRANKS_H[[#This Row],[PLAYERID]],PLAYERIDMAP[],COLUMN(PLAYERIDMAP[FIRSTNAME]),FALSE)</f>
        <v>Michael</v>
      </c>
      <c r="D507" s="51" t="str">
        <f>VLOOKUP(MYRANKS_H[[#This Row],[PLAYERID]],PLAYERIDMAP[],COLUMN(PLAYERIDMAP[TEAM]),FALSE)</f>
        <v>N/A</v>
      </c>
      <c r="E507" s="51" t="str">
        <f>VLOOKUP(MYRANKS_H[[#This Row],[PLAYERID]],PLAYERIDMAP[],COLUMN(PLAYERIDMAP[POS]),FALSE)</f>
        <v>1B</v>
      </c>
      <c r="F507" s="51">
        <f>VLOOKUP(MYRANKS_H[[#This Row],[PLAYERID]],PLAYERIDMAP[],COLUMN(PLAYERIDMAP[IDFANGRAPHS]),FALSE)</f>
        <v>1286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7" s="69">
        <f>VLOOKUP(MYRANKS_H[[#This Row],[POS]],REPLACEMENT_LEVEL[],2,FALSE)</f>
        <v>467</v>
      </c>
      <c r="X507" s="69">
        <f>MYRANKS_H[[#This Row],[PROJ PTS]]-MYRANKS_H[[#This Row],[REPL LEVEL]]</f>
        <v>-468</v>
      </c>
    </row>
    <row r="508" spans="1:24" ht="15" customHeight="1" x14ac:dyDescent="0.25">
      <c r="A508" s="44" t="s">
        <v>14604</v>
      </c>
      <c r="B508" s="46" t="str">
        <f>VLOOKUP(MYRANKS_H[[#This Row],[PLAYERID]],PLAYERIDMAP[],COLUMN(PLAYERIDMAP[LASTNAME]),FALSE)</f>
        <v>Adams</v>
      </c>
      <c r="C508" s="51" t="str">
        <f>VLOOKUP(MYRANKS_H[[#This Row],[PLAYERID]],PLAYERIDMAP[],COLUMN(PLAYERIDMAP[FIRSTNAME]),FALSE)</f>
        <v>David</v>
      </c>
      <c r="D508" s="51" t="str">
        <f>VLOOKUP(MYRANKS_H[[#This Row],[PLAYERID]],PLAYERIDMAP[],COLUMN(PLAYERIDMAP[TEAM]),FALSE)</f>
        <v>NYY</v>
      </c>
      <c r="E508" s="51" t="str">
        <f>VLOOKUP(MYRANKS_H[[#This Row],[PLAYERID]],PLAYERIDMAP[],COLUMN(PLAYERIDMAP[POS]),FALSE)</f>
        <v>2B</v>
      </c>
      <c r="F508" s="51" t="str">
        <f>VLOOKUP(MYRANKS_H[[#This Row],[PLAYERID]],PLAYERIDMAP[],COLUMN(PLAYERIDMAP[IDFANGRAPHS]),FALSE)</f>
        <v>sa454507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8" s="69">
        <f>VLOOKUP(MYRANKS_H[[#This Row],[POS]],REPLACEMENT_LEVEL[],2,FALSE)</f>
        <v>473</v>
      </c>
      <c r="X508" s="69">
        <f>MYRANKS_H[[#This Row],[PROJ PTS]]-MYRANKS_H[[#This Row],[REPL LEVEL]]</f>
        <v>-473</v>
      </c>
    </row>
    <row r="509" spans="1:24" ht="15" customHeight="1" x14ac:dyDescent="0.25">
      <c r="A509" s="48" t="s">
        <v>16726</v>
      </c>
      <c r="B509" s="46" t="str">
        <f>VLOOKUP(MYRANKS_H[[#This Row],[PLAYERID]],PLAYERIDMAP[],COLUMN(PLAYERIDMAP[LASTNAME]),FALSE)</f>
        <v>Guillen</v>
      </c>
      <c r="C509" s="51" t="str">
        <f>VLOOKUP(MYRANKS_H[[#This Row],[PLAYERID]],PLAYERIDMAP[],COLUMN(PLAYERIDMAP[FIRSTNAME]),FALSE)</f>
        <v>Carlos</v>
      </c>
      <c r="D509" s="51" t="str">
        <f>VLOOKUP(MYRANKS_H[[#This Row],[PLAYERID]],PLAYERIDMAP[],COLUMN(PLAYERIDMAP[TEAM]),FALSE)</f>
        <v>N/A</v>
      </c>
      <c r="E509" s="51" t="str">
        <f>VLOOKUP(MYRANKS_H[[#This Row],[PLAYERID]],PLAYERIDMAP[],COLUMN(PLAYERIDMAP[POS]),FALSE)</f>
        <v>2B</v>
      </c>
      <c r="F509" s="51">
        <f>VLOOKUP(MYRANKS_H[[#This Row],[PLAYERID]],PLAYERIDMAP[],COLUMN(PLAYERIDMAP[IDFANGRAPHS]),FALSE)</f>
        <v>1079</v>
      </c>
      <c r="G509" s="52">
        <f>IFERROR(VLOOKUP(MYRANKS_H[[#This Row],[IDFANGRAPHS]],STEAMER_H[],COLUMN(STEAMER_H[PA]),FALSE),0)</f>
        <v>0</v>
      </c>
      <c r="H509" s="52">
        <f>IFERROR(VLOOKUP(MYRANKS_H[[#This Row],[IDFANGRAPHS]],STEAMER_H[],COLUMN(STEAMER_H[AB]),FALSE),0)</f>
        <v>0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9" s="69">
        <f>VLOOKUP(MYRANKS_H[[#This Row],[POS]],REPLACEMENT_LEVEL[],2,FALSE)</f>
        <v>473</v>
      </c>
      <c r="X509" s="69">
        <f>MYRANKS_H[[#This Row],[PROJ PTS]]-MYRANKS_H[[#This Row],[REPL LEVEL]]</f>
        <v>-473</v>
      </c>
    </row>
    <row r="510" spans="1:24" ht="15" customHeight="1" x14ac:dyDescent="0.25">
      <c r="A510" s="48" t="s">
        <v>17182</v>
      </c>
      <c r="B510" s="46" t="str">
        <f>VLOOKUP(MYRANKS_H[[#This Row],[PLAYERID]],PLAYERIDMAP[],COLUMN(PLAYERIDMAP[LASTNAME]),FALSE)</f>
        <v>Iwamura</v>
      </c>
      <c r="C510" s="51" t="str">
        <f>VLOOKUP(MYRANKS_H[[#This Row],[PLAYERID]],PLAYERIDMAP[],COLUMN(PLAYERIDMAP[FIRSTNAME]),FALSE)</f>
        <v>Akinori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2B</v>
      </c>
      <c r="F510" s="51">
        <f>VLOOKUP(MYRANKS_H[[#This Row],[PLAYERID]],PLAYERIDMAP[],COLUMN(PLAYERIDMAP[IDFANGRAPHS]),FALSE)</f>
        <v>7781</v>
      </c>
      <c r="G510" s="52">
        <f>IFERROR(VLOOKUP(MYRANKS_H[[#This Row],[IDFANGRAPHS]],STEAMER_H[],COLUMN(STEAMER_H[PA]),FALSE),0)</f>
        <v>0</v>
      </c>
      <c r="H510" s="52">
        <f>IFERROR(VLOOKUP(MYRANKS_H[[#This Row],[IDFANGRAPHS]],STEAMER_H[],COLUMN(STEAMER_H[AB]),FALSE),0)</f>
        <v>0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0" s="69">
        <f>VLOOKUP(MYRANKS_H[[#This Row],[POS]],REPLACEMENT_LEVEL[],2,FALSE)</f>
        <v>473</v>
      </c>
      <c r="X510" s="69">
        <f>MYRANKS_H[[#This Row],[PROJ PTS]]-MYRANKS_H[[#This Row],[REPL LEVEL]]</f>
        <v>-473</v>
      </c>
    </row>
    <row r="511" spans="1:24" ht="15" customHeight="1" x14ac:dyDescent="0.25">
      <c r="A511" s="44" t="s">
        <v>17342</v>
      </c>
      <c r="B511" s="46" t="str">
        <f>VLOOKUP(MYRANKS_H[[#This Row],[PLAYERID]],PLAYERIDMAP[],COLUMN(PLAYERIDMAP[LASTNAME]),FALSE)</f>
        <v>Joseph</v>
      </c>
      <c r="C511" s="51" t="str">
        <f>VLOOKUP(MYRANKS_H[[#This Row],[PLAYERID]],PLAYERIDMAP[],COLUMN(PLAYERIDMAP[FIRSTNAME]),FALSE)</f>
        <v>Corban</v>
      </c>
      <c r="D511" s="51" t="str">
        <f>VLOOKUP(MYRANKS_H[[#This Row],[PLAYERID]],PLAYERIDMAP[],COLUMN(PLAYERIDMAP[TEAM]),FALSE)</f>
        <v>NYY</v>
      </c>
      <c r="E511" s="51" t="str">
        <f>VLOOKUP(MYRANKS_H[[#This Row],[PLAYERID]],PLAYERIDMAP[],COLUMN(PLAYERIDMAP[POS]),FALSE)</f>
        <v>2B</v>
      </c>
      <c r="F511" s="51" t="str">
        <f>VLOOKUP(MYRANKS_H[[#This Row],[PLAYERID]],PLAYERIDMAP[],COLUMN(PLAYERIDMAP[IDFANGRAPHS]),FALSE)</f>
        <v>sa454540</v>
      </c>
      <c r="G511" s="52">
        <f>IFERROR(VLOOKUP(MYRANKS_H[[#This Row],[IDFANGRAPHS]],STEAMER_H[],COLUMN(STEAMER_H[PA]),FALSE),0)</f>
        <v>0</v>
      </c>
      <c r="H511" s="52">
        <f>IFERROR(VLOOKUP(MYRANKS_H[[#This Row],[IDFANGRAPHS]],STEAMER_H[],COLUMN(STEAMER_H[AB]),FALSE),0)</f>
        <v>0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1" s="69">
        <f>VLOOKUP(MYRANKS_H[[#This Row],[POS]],REPLACEMENT_LEVEL[],2,FALSE)</f>
        <v>473</v>
      </c>
      <c r="X511" s="69">
        <f>MYRANKS_H[[#This Row],[PROJ PTS]]-MYRANKS_H[[#This Row],[REPL LEVEL]]</f>
        <v>-473</v>
      </c>
    </row>
    <row r="512" spans="1:24" ht="15" customHeight="1" x14ac:dyDescent="0.25">
      <c r="A512" s="48" t="s">
        <v>17960</v>
      </c>
      <c r="B512" s="46" t="str">
        <f>VLOOKUP(MYRANKS_H[[#This Row],[PLAYERID]],PLAYERIDMAP[],COLUMN(PLAYERIDMAP[LASTNAME]),FALSE)</f>
        <v>Matsui</v>
      </c>
      <c r="C512" s="51" t="str">
        <f>VLOOKUP(MYRANKS_H[[#This Row],[PLAYERID]],PLAYERIDMAP[],COLUMN(PLAYERIDMAP[FIRSTNAME]),FALSE)</f>
        <v>Kazuo</v>
      </c>
      <c r="D512" s="51" t="str">
        <f>VLOOKUP(MYRANKS_H[[#This Row],[PLAYERID]],PLAYERIDMAP[],COLUMN(PLAYERIDMAP[TEAM]),FALSE)</f>
        <v>N/A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1854</v>
      </c>
      <c r="G512" s="52">
        <f>IFERROR(VLOOKUP(MYRANKS_H[[#This Row],[IDFANGRAPHS]],STEAMER_H[],COLUMN(STEAMER_H[PA]),FALSE),0)</f>
        <v>0</v>
      </c>
      <c r="H512" s="52">
        <f>IFERROR(VLOOKUP(MYRANKS_H[[#This Row],[IDFANGRAPHS]],STEAMER_H[],COLUMN(STEAMER_H[AB]),FALSE),0)</f>
        <v>0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2" s="69">
        <f>VLOOKUP(MYRANKS_H[[#This Row],[POS]],REPLACEMENT_LEVEL[],2,FALSE)</f>
        <v>473</v>
      </c>
      <c r="X512" s="69">
        <f>MYRANKS_H[[#This Row],[PROJ PTS]]-MYRANKS_H[[#This Row],[REPL LEVEL]]</f>
        <v>-473</v>
      </c>
    </row>
    <row r="513" spans="1:24" ht="15" customHeight="1" x14ac:dyDescent="0.25">
      <c r="A513" s="48" t="s">
        <v>18145</v>
      </c>
      <c r="B513" s="46" t="str">
        <f>VLOOKUP(MYRANKS_H[[#This Row],[PLAYERID]],PLAYERIDMAP[],COLUMN(PLAYERIDMAP[LASTNAME]),FALSE)</f>
        <v>Miles</v>
      </c>
      <c r="C513" s="51" t="str">
        <f>VLOOKUP(MYRANKS_H[[#This Row],[PLAYERID]],PLAYERIDMAP[],COLUMN(PLAYERIDMAP[FIRSTNAME]),FALSE)</f>
        <v>Aaron</v>
      </c>
      <c r="D513" s="51" t="str">
        <f>VLOOKUP(MYRANKS_H[[#This Row],[PLAYERID]],PLAYERIDMAP[],COLUMN(PLAYERIDMAP[TEAM]),FALSE)</f>
        <v>STL</v>
      </c>
      <c r="E513" s="51" t="str">
        <f>VLOOKUP(MYRANKS_H[[#This Row],[PLAYERID]],PLAYERIDMAP[],COLUMN(PLAYERIDMAP[POS]),FALSE)</f>
        <v>2B</v>
      </c>
      <c r="F513" s="51">
        <f>VLOOKUP(MYRANKS_H[[#This Row],[PLAYERID]],PLAYERIDMAP[],COLUMN(PLAYERIDMAP[IDFANGRAPHS]),FALSE)</f>
        <v>1844</v>
      </c>
      <c r="G513" s="52">
        <f>IFERROR(VLOOKUP(MYRANKS_H[[#This Row],[IDFANGRAPHS]],STEAMER_H[],COLUMN(STEAMER_H[PA]),FALSE),0)</f>
        <v>0</v>
      </c>
      <c r="H513" s="52">
        <f>IFERROR(VLOOKUP(MYRANKS_H[[#This Row],[IDFANGRAPHS]],STEAMER_H[],COLUMN(STEAMER_H[AB]),FALSE),0)</f>
        <v>0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3" s="69">
        <f>VLOOKUP(MYRANKS_H[[#This Row],[POS]],REPLACEMENT_LEVEL[],2,FALSE)</f>
        <v>473</v>
      </c>
      <c r="X513" s="69">
        <f>MYRANKS_H[[#This Row],[PROJ PTS]]-MYRANKS_H[[#This Row],[REPL LEVEL]]</f>
        <v>-473</v>
      </c>
    </row>
    <row r="514" spans="1:24" ht="15" customHeight="1" x14ac:dyDescent="0.25">
      <c r="A514" s="44" t="s">
        <v>19178</v>
      </c>
      <c r="B514" s="46" t="str">
        <f>VLOOKUP(MYRANKS_H[[#This Row],[PLAYERID]],PLAYERIDMAP[],COLUMN(PLAYERIDMAP[LASTNAME]),FALSE)</f>
        <v>Rodriguez</v>
      </c>
      <c r="C514" s="51" t="str">
        <f>VLOOKUP(MYRANKS_H[[#This Row],[PLAYERID]],PLAYERIDMAP[],COLUMN(PLAYERIDMAP[FIRSTNAME]),FALSE)</f>
        <v>Henry</v>
      </c>
      <c r="D514" s="51" t="str">
        <f>VLOOKUP(MYRANKS_H[[#This Row],[PLAYERID]],PLAYERIDMAP[],COLUMN(PLAYERIDMAP[TEAM]),FALSE)</f>
        <v>CIN</v>
      </c>
      <c r="E514" s="51" t="str">
        <f>VLOOKUP(MYRANKS_H[[#This Row],[PLAYERID]],PLAYERIDMAP[],COLUMN(PLAYERIDMAP[POS]),FALSE)</f>
        <v>2B</v>
      </c>
      <c r="F514" s="51">
        <f>VLOOKUP(MYRANKS_H[[#This Row],[PLAYERID]],PLAYERIDMAP[],COLUMN(PLAYERIDMAP[IDFANGRAPHS]),FALSE)</f>
        <v>6371</v>
      </c>
      <c r="G514" s="52">
        <f>IFERROR(VLOOKUP(MYRANKS_H[[#This Row],[IDFANGRAPHS]],STEAMER_H[],COLUMN(STEAMER_H[PA]),FALSE),0)</f>
        <v>0</v>
      </c>
      <c r="H514" s="52">
        <f>IFERROR(VLOOKUP(MYRANKS_H[[#This Row],[IDFANGRAPHS]],STEAMER_H[],COLUMN(STEAMER_H[AB]),FALSE),0)</f>
        <v>0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4" s="69">
        <f>VLOOKUP(MYRANKS_H[[#This Row],[POS]],REPLACEMENT_LEVEL[],2,FALSE)</f>
        <v>473</v>
      </c>
      <c r="X514" s="69">
        <f>MYRANKS_H[[#This Row],[PROJ PTS]]-MYRANKS_H[[#This Row],[REPL LEVEL]]</f>
        <v>-473</v>
      </c>
    </row>
    <row r="515" spans="1:24" ht="15" customHeight="1" x14ac:dyDescent="0.25">
      <c r="A515" s="44" t="s">
        <v>16358</v>
      </c>
      <c r="B515" s="46" t="str">
        <f>VLOOKUP(MYRANKS_H[[#This Row],[PLAYERID]],PLAYERIDMAP[],COLUMN(PLAYERIDMAP[LASTNAME]),FALSE)</f>
        <v>Francoeur</v>
      </c>
      <c r="C515" s="51" t="str">
        <f>VLOOKUP(MYRANKS_H[[#This Row],[PLAYERID]],PLAYERIDMAP[],COLUMN(PLAYERIDMAP[FIRSTNAME]),FALSE)</f>
        <v>Jeff</v>
      </c>
      <c r="D515" s="51" t="str">
        <f>VLOOKUP(MYRANKS_H[[#This Row],[PLAYERID]],PLAYERIDMAP[],COLUMN(PLAYERIDMAP[TEAM]),FALSE)</f>
        <v>PHI</v>
      </c>
      <c r="E515" s="51" t="str">
        <f>VLOOKUP(MYRANKS_H[[#This Row],[PLAYERID]],PLAYERIDMAP[],COLUMN(PLAYERIDMAP[POS]),FALSE)</f>
        <v>OF</v>
      </c>
      <c r="F515" s="51">
        <f>VLOOKUP(MYRANKS_H[[#This Row],[PLAYERID]],PLAYERIDMAP[],COLUMN(PLAYERIDMAP[IDFANGRAPHS]),FALSE)</f>
        <v>4792</v>
      </c>
      <c r="G515" s="52">
        <f>IFERROR(VLOOKUP(MYRANKS_H[[#This Row],[IDFANGRAPHS]],STEAMER_H[],COLUMN(STEAMER_H[PA]),FALSE),0)</f>
        <v>33</v>
      </c>
      <c r="H515" s="52">
        <f>IFERROR(VLOOKUP(MYRANKS_H[[#This Row],[IDFANGRAPHS]],STEAMER_H[],COLUMN(STEAMER_H[AB]),FALSE),0)</f>
        <v>31</v>
      </c>
      <c r="I515" s="52">
        <f>IFERROR(VLOOKUP(MYRANKS_H[[#This Row],[IDFANGRAPHS]],STEAMER_H[],COLUMN(STEAMER_H[H]),FALSE),0)</f>
        <v>7</v>
      </c>
      <c r="J515" s="52">
        <f>IFERROR(VLOOKUP(MYRANKS_H[[#This Row],[IDFANGRAPHS]],STEAMER_H[],COLUMN(STEAMER_H[2B]),FALSE),0)</f>
        <v>1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1</v>
      </c>
      <c r="M515" s="52">
        <f>IFERROR(VLOOKUP(MYRANKS_H[[#This Row],[IDFANGRAPHS]],STEAMER_H[],COLUMN(STEAMER_H[R]),FALSE),0)</f>
        <v>3</v>
      </c>
      <c r="N515" s="52">
        <f>IFERROR(VLOOKUP(MYRANKS_H[[#This Row],[IDFANGRAPHS]],STEAMER_H[],COLUMN(STEAMER_H[RBI]),FALSE),0)</f>
        <v>3</v>
      </c>
      <c r="O515" s="52">
        <f>IFERROR(VLOOKUP(MYRANKS_H[[#This Row],[IDFANGRAPHS]],STEAMER_H[],COLUMN(STEAMER_H[BB]),FALSE),0)</f>
        <v>2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7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0.22580645161290322</v>
      </c>
      <c r="T515" s="54">
        <f>IFERROR((MYRANKS_H[[#This Row],[H]]+MYRANKS_H[[#This Row],[BB]]+MYRANKS_H[[#This Row],[HBP]])/(MYRANKS_H[[#This Row],[AB]]+MYRANKS_H[[#This Row],[BB]]+MYRANKS_H[[#This Row],[HBP]]),0)</f>
        <v>0.27272727272727271</v>
      </c>
      <c r="U515" s="54">
        <f>IFERROR((MYRANKS_H[[#This Row],[H]]+MYRANKS_H[[#This Row],[2B]]+2*MYRANKS_H[[#This Row],[3B]]+3*MYRANKS_H[[#This Row],[HR]])/MYRANKS_H[[#This Row],[AB]],0)</f>
        <v>0.35483870967741937</v>
      </c>
      <c r="V5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15" s="69">
        <f>VLOOKUP(MYRANKS_H[[#This Row],[POS]],REPLACEMENT_LEVEL[],2,FALSE)</f>
        <v>496</v>
      </c>
      <c r="X515" s="69">
        <f>MYRANKS_H[[#This Row],[PROJ PTS]]-MYRANKS_H[[#This Row],[REPL LEVEL]]</f>
        <v>-474</v>
      </c>
    </row>
    <row r="516" spans="1:24" x14ac:dyDescent="0.25">
      <c r="A516" s="44" t="s">
        <v>14581</v>
      </c>
      <c r="B516" s="46" t="str">
        <f>VLOOKUP(MYRANKS_H[[#This Row],[PLAYERID]],PLAYERIDMAP[],COLUMN(PLAYERIDMAP[LASTNAME]),FALSE)</f>
        <v>Abreu</v>
      </c>
      <c r="C516" s="51" t="str">
        <f>VLOOKUP(MYRANKS_H[[#This Row],[PLAYERID]],PLAYERIDMAP[],COLUMN(PLAYERIDMAP[FIRSTNAME]),FALSE)</f>
        <v>Tony</v>
      </c>
      <c r="D516" s="51" t="str">
        <f>VLOOKUP(MYRANKS_H[[#This Row],[PLAYERID]],PLAYERIDMAP[],COLUMN(PLAYERIDMAP[TEAM]),FALSE)</f>
        <v>SF</v>
      </c>
      <c r="E516" s="51" t="str">
        <f>VLOOKUP(MYRANKS_H[[#This Row],[PLAYERID]],PLAYERIDMAP[],COLUMN(PLAYERIDMAP[POS]),FALSE)</f>
        <v>2B</v>
      </c>
      <c r="F516" s="51">
        <f>VLOOKUP(MYRANKS_H[[#This Row],[PLAYERID]],PLAYERIDMAP[],COLUMN(PLAYERIDMAP[IDFANGRAPHS]),FALSE)</f>
        <v>5053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6" s="69">
        <f>VLOOKUP(MYRANKS_H[[#This Row],[POS]],REPLACEMENT_LEVEL[],2,FALSE)</f>
        <v>473</v>
      </c>
      <c r="X516" s="69">
        <f>MYRANKS_H[[#This Row],[PROJ PTS]]-MYRANKS_H[[#This Row],[REPL LEVEL]]</f>
        <v>-474</v>
      </c>
    </row>
    <row r="517" spans="1:24" ht="15" customHeight="1" x14ac:dyDescent="0.25">
      <c r="A517" s="44" t="s">
        <v>14711</v>
      </c>
      <c r="B517" s="46" t="str">
        <f>VLOOKUP(MYRANKS_H[[#This Row],[PLAYERID]],PLAYERIDMAP[],COLUMN(PLAYERIDMAP[LASTNAME]),FALSE)</f>
        <v>Andino</v>
      </c>
      <c r="C517" s="51" t="str">
        <f>VLOOKUP(MYRANKS_H[[#This Row],[PLAYERID]],PLAYERIDMAP[],COLUMN(PLAYERIDMAP[FIRSTNAME]),FALSE)</f>
        <v>Robert</v>
      </c>
      <c r="D517" s="51" t="str">
        <f>VLOOKUP(MYRANKS_H[[#This Row],[PLAYERID]],PLAYERIDMAP[],COLUMN(PLAYERIDMAP[TEAM]),FALSE)</f>
        <v>SEA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4900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7" s="69">
        <f>VLOOKUP(MYRANKS_H[[#This Row],[POS]],REPLACEMENT_LEVEL[],2,FALSE)</f>
        <v>473</v>
      </c>
      <c r="X517" s="69">
        <f>MYRANKS_H[[#This Row],[PROJ PTS]]-MYRANKS_H[[#This Row],[REPL LEVEL]]</f>
        <v>-474</v>
      </c>
    </row>
    <row r="518" spans="1:24" ht="15" customHeight="1" x14ac:dyDescent="0.25">
      <c r="A518" s="44" t="s">
        <v>15025</v>
      </c>
      <c r="B518" s="46" t="str">
        <f>VLOOKUP(MYRANKS_H[[#This Row],[PLAYERID]],PLAYERIDMAP[],COLUMN(PLAYERIDMAP[LASTNAME]),FALSE)</f>
        <v>Betancourt</v>
      </c>
      <c r="C518" s="51" t="str">
        <f>VLOOKUP(MYRANKS_H[[#This Row],[PLAYERID]],PLAYERIDMAP[],COLUMN(PLAYERIDMAP[FIRSTNAME]),FALSE)</f>
        <v>Yuniesky</v>
      </c>
      <c r="D518" s="51" t="str">
        <f>VLOOKUP(MYRANKS_H[[#This Row],[PLAYERID]],PLAYERIDMAP[],COLUMN(PLAYERIDMAP[TEAM]),FALSE)</f>
        <v>KC</v>
      </c>
      <c r="E518" s="51" t="str">
        <f>VLOOKUP(MYRANKS_H[[#This Row],[PLAYERID]],PLAYERIDMAP[],COLUMN(PLAYERIDMAP[POS]),FALSE)</f>
        <v>2B</v>
      </c>
      <c r="F518" s="51">
        <f>VLOOKUP(MYRANKS_H[[#This Row],[PLAYERID]],PLAYERIDMAP[],COLUMN(PLAYERIDMAP[IDFANGRAPHS]),FALSE)</f>
        <v>8585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8" s="69">
        <f>VLOOKUP(MYRANKS_H[[#This Row],[POS]],REPLACEMENT_LEVEL[],2,FALSE)</f>
        <v>473</v>
      </c>
      <c r="X518" s="69">
        <f>MYRANKS_H[[#This Row],[PROJ PTS]]-MYRANKS_H[[#This Row],[REPL LEVEL]]</f>
        <v>-474</v>
      </c>
    </row>
    <row r="519" spans="1:24" x14ac:dyDescent="0.25">
      <c r="A519" s="44" t="s">
        <v>15045</v>
      </c>
      <c r="B519" s="46" t="str">
        <f>VLOOKUP(MYRANKS_H[[#This Row],[PLAYERID]],PLAYERIDMAP[],COLUMN(PLAYERIDMAP[LASTNAME]),FALSE)</f>
        <v>Bixler</v>
      </c>
      <c r="C519" s="51" t="str">
        <f>VLOOKUP(MYRANKS_H[[#This Row],[PLAYERID]],PLAYERIDMAP[],COLUMN(PLAYERIDMAP[FIRSTNAME]),FALSE)</f>
        <v>Brian</v>
      </c>
      <c r="D519" s="51" t="str">
        <f>VLOOKUP(MYRANKS_H[[#This Row],[PLAYERID]],PLAYERIDMAP[],COLUMN(PLAYERIDMAP[TEAM]),FALSE)</f>
        <v>HOU</v>
      </c>
      <c r="E519" s="51" t="str">
        <f>VLOOKUP(MYRANKS_H[[#This Row],[PLAYERID]],PLAYERIDMAP[],COLUMN(PLAYERIDMAP[POS]),FALSE)</f>
        <v>2B</v>
      </c>
      <c r="F519" s="51">
        <f>VLOOKUP(MYRANKS_H[[#This Row],[PLAYERID]],PLAYERIDMAP[],COLUMN(PLAYERIDMAP[IDFANGRAPHS]),FALSE)</f>
        <v>8055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9" s="69">
        <f>VLOOKUP(MYRANKS_H[[#This Row],[POS]],REPLACEMENT_LEVEL[],2,FALSE)</f>
        <v>473</v>
      </c>
      <c r="X519" s="69">
        <f>MYRANKS_H[[#This Row],[PROJ PTS]]-MYRANKS_H[[#This Row],[REPL LEVEL]]</f>
        <v>-474</v>
      </c>
    </row>
    <row r="520" spans="1:24" ht="15" customHeight="1" x14ac:dyDescent="0.25">
      <c r="A520" s="44" t="s">
        <v>15381</v>
      </c>
      <c r="B520" s="46" t="str">
        <f>VLOOKUP(MYRANKS_H[[#This Row],[PLAYERID]],PLAYERIDMAP[],COLUMN(PLAYERIDMAP[LASTNAME]),FALSE)</f>
        <v>Cardenas</v>
      </c>
      <c r="C520" s="51" t="str">
        <f>VLOOKUP(MYRANKS_H[[#This Row],[PLAYERID]],PLAYERIDMAP[],COLUMN(PLAYERIDMAP[FIRSTNAME]),FALSE)</f>
        <v>Adrian</v>
      </c>
      <c r="D520" s="51" t="str">
        <f>VLOOKUP(MYRANKS_H[[#This Row],[PLAYERID]],PLAYERIDMAP[],COLUMN(PLAYERIDMAP[TEAM]),FALSE)</f>
        <v>CHC</v>
      </c>
      <c r="E520" s="51" t="str">
        <f>VLOOKUP(MYRANKS_H[[#This Row],[PLAYERID]],PLAYERIDMAP[],COLUMN(PLAYERIDMAP[POS]),FALSE)</f>
        <v>2B</v>
      </c>
      <c r="F520" s="51">
        <f>VLOOKUP(MYRANKS_H[[#This Row],[PLAYERID]],PLAYERIDMAP[],COLUMN(PLAYERIDMAP[IDFANGRAPHS]),FALSE)</f>
        <v>9514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0" s="69">
        <f>VLOOKUP(MYRANKS_H[[#This Row],[POS]],REPLACEMENT_LEVEL[],2,FALSE)</f>
        <v>473</v>
      </c>
      <c r="X520" s="69">
        <f>MYRANKS_H[[#This Row],[PROJ PTS]]-MYRANKS_H[[#This Row],[REPL LEVEL]]</f>
        <v>-474</v>
      </c>
    </row>
    <row r="521" spans="1:24" ht="15" customHeight="1" x14ac:dyDescent="0.25">
      <c r="A521" s="44" t="s">
        <v>15460</v>
      </c>
      <c r="B521" s="46" t="str">
        <f>VLOOKUP(MYRANKS_H[[#This Row],[PLAYERID]],PLAYERIDMAP[],COLUMN(PLAYERIDMAP[LASTNAME]),FALSE)</f>
        <v>Casilla</v>
      </c>
      <c r="C521" s="51" t="str">
        <f>VLOOKUP(MYRANKS_H[[#This Row],[PLAYERID]],PLAYERIDMAP[],COLUMN(PLAYERIDMAP[FIRSTNAME]),FALSE)</f>
        <v>Alexi</v>
      </c>
      <c r="D521" s="51" t="str">
        <f>VLOOKUP(MYRANKS_H[[#This Row],[PLAYERID]],PLAYERIDMAP[],COLUMN(PLAYERIDMAP[TEAM]),FALSE)</f>
        <v>BAL</v>
      </c>
      <c r="E521" s="51" t="str">
        <f>VLOOKUP(MYRANKS_H[[#This Row],[PLAYERID]],PLAYERIDMAP[],COLUMN(PLAYERIDMAP[POS]),FALSE)</f>
        <v>2B</v>
      </c>
      <c r="F521" s="51">
        <f>VLOOKUP(MYRANKS_H[[#This Row],[PLAYERID]],PLAYERIDMAP[],COLUMN(PLAYERIDMAP[IDFANGRAPHS]),FALSE)</f>
        <v>5248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1" s="69">
        <f>VLOOKUP(MYRANKS_H[[#This Row],[POS]],REPLACEMENT_LEVEL[],2,FALSE)</f>
        <v>473</v>
      </c>
      <c r="X521" s="69">
        <f>MYRANKS_H[[#This Row],[PROJ PTS]]-MYRANKS_H[[#This Row],[REPL LEVEL]]</f>
        <v>-474</v>
      </c>
    </row>
    <row r="522" spans="1:24" ht="15" customHeight="1" x14ac:dyDescent="0.25">
      <c r="A522" s="44" t="s">
        <v>15592</v>
      </c>
      <c r="B522" s="46" t="str">
        <f>VLOOKUP(MYRANKS_H[[#This Row],[PLAYERID]],PLAYERIDMAP[],COLUMN(PLAYERIDMAP[LASTNAME]),FALSE)</f>
        <v>Ciriaco</v>
      </c>
      <c r="C522" s="51" t="str">
        <f>VLOOKUP(MYRANKS_H[[#This Row],[PLAYERID]],PLAYERIDMAP[],COLUMN(PLAYERIDMAP[FIRSTNAME]),FALSE)</f>
        <v>Pedro</v>
      </c>
      <c r="D522" s="51" t="str">
        <f>VLOOKUP(MYRANKS_H[[#This Row],[PLAYERID]],PLAYERIDMAP[],COLUMN(PLAYERIDMAP[TEAM]),FALSE)</f>
        <v>BOS</v>
      </c>
      <c r="E522" s="51" t="str">
        <f>VLOOKUP(MYRANKS_H[[#This Row],[PLAYERID]],PLAYERIDMAP[],COLUMN(PLAYERIDMAP[POS]),FALSE)</f>
        <v>2B</v>
      </c>
      <c r="F522" s="51">
        <f>VLOOKUP(MYRANKS_H[[#This Row],[PLAYERID]],PLAYERIDMAP[],COLUMN(PLAYERIDMAP[IDFANGRAPHS]),FALSE)</f>
        <v>5278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2" s="69">
        <f>VLOOKUP(MYRANKS_H[[#This Row],[POS]],REPLACEMENT_LEVEL[],2,FALSE)</f>
        <v>473</v>
      </c>
      <c r="X522" s="69">
        <f>MYRANKS_H[[#This Row],[PROJ PTS]]-MYRANKS_H[[#This Row],[REPL LEVEL]]</f>
        <v>-474</v>
      </c>
    </row>
    <row r="523" spans="1:24" ht="15" customHeight="1" x14ac:dyDescent="0.25">
      <c r="A523" s="44" t="s">
        <v>15900</v>
      </c>
      <c r="B523" s="46" t="str">
        <f>VLOOKUP(MYRANKS_H[[#This Row],[PLAYERID]],PLAYERIDMAP[],COLUMN(PLAYERIDMAP[LASTNAME]),FALSE)</f>
        <v>De Jesus</v>
      </c>
      <c r="C523" s="51" t="str">
        <f>VLOOKUP(MYRANKS_H[[#This Row],[PLAYERID]],PLAYERIDMAP[],COLUMN(PLAYERIDMAP[FIRSTNAME]),FALSE)</f>
        <v>Ivan</v>
      </c>
      <c r="D523" s="51" t="str">
        <f>VLOOKUP(MYRANKS_H[[#This Row],[PLAYERID]],PLAYERIDMAP[],COLUMN(PLAYERIDMAP[TEAM]),FALSE)</f>
        <v>BOS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9886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3" s="69">
        <f>VLOOKUP(MYRANKS_H[[#This Row],[POS]],REPLACEMENT_LEVEL[],2,FALSE)</f>
        <v>473</v>
      </c>
      <c r="X523" s="69">
        <f>MYRANKS_H[[#This Row],[PROJ PTS]]-MYRANKS_H[[#This Row],[REPL LEVEL]]</f>
        <v>-474</v>
      </c>
    </row>
    <row r="524" spans="1:24" ht="15" customHeight="1" x14ac:dyDescent="0.25">
      <c r="A524" s="44" t="s">
        <v>16047</v>
      </c>
      <c r="B524" s="46" t="str">
        <f>VLOOKUP(MYRANKS_H[[#This Row],[PLAYERID]],PLAYERIDMAP[],COLUMN(PLAYERIDMAP[LASTNAME]),FALSE)</f>
        <v>Downs</v>
      </c>
      <c r="C524" s="51" t="str">
        <f>VLOOKUP(MYRANKS_H[[#This Row],[PLAYERID]],PLAYERIDMAP[],COLUMN(PLAYERIDMAP[FIRSTNAME]),FALSE)</f>
        <v>Matt</v>
      </c>
      <c r="D524" s="51" t="str">
        <f>VLOOKUP(MYRANKS_H[[#This Row],[PLAYERID]],PLAYERIDMAP[],COLUMN(PLAYERIDMAP[TEAM]),FALSE)</f>
        <v>HOU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957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4" s="69">
        <f>VLOOKUP(MYRANKS_H[[#This Row],[POS]],REPLACEMENT_LEVEL[],2,FALSE)</f>
        <v>473</v>
      </c>
      <c r="X524" s="69">
        <f>MYRANKS_H[[#This Row],[PROJ PTS]]-MYRANKS_H[[#This Row],[REPL LEVEL]]</f>
        <v>-474</v>
      </c>
    </row>
    <row r="525" spans="1:24" ht="15" customHeight="1" x14ac:dyDescent="0.25">
      <c r="A525" s="44" t="s">
        <v>16213</v>
      </c>
      <c r="B525" s="46" t="str">
        <f>VLOOKUP(MYRANKS_H[[#This Row],[PLAYERID]],PLAYERIDMAP[],COLUMN(PLAYERIDMAP[LASTNAME]),FALSE)</f>
        <v>Falu</v>
      </c>
      <c r="C525" s="51" t="str">
        <f>VLOOKUP(MYRANKS_H[[#This Row],[PLAYERID]],PLAYERIDMAP[],COLUMN(PLAYERIDMAP[FIRSTNAME]),FALSE)</f>
        <v>Irving</v>
      </c>
      <c r="D525" s="51" t="str">
        <f>VLOOKUP(MYRANKS_H[[#This Row],[PLAYERID]],PLAYERIDMAP[],COLUMN(PLAYERIDMAP[TEAM]),FALSE)</f>
        <v>MIL</v>
      </c>
      <c r="E525" s="51" t="str">
        <f>VLOOKUP(MYRANKS_H[[#This Row],[PLAYERID]],PLAYERIDMAP[],COLUMN(PLAYERIDMAP[POS]),FALSE)</f>
        <v>2B</v>
      </c>
      <c r="F525" s="51">
        <f>VLOOKUP(MYRANKS_H[[#This Row],[PLAYERID]],PLAYERIDMAP[],COLUMN(PLAYERIDMAP[IDFANGRAPHS]),FALSE)</f>
        <v>6165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5" s="69">
        <f>VLOOKUP(MYRANKS_H[[#This Row],[POS]],REPLACEMENT_LEVEL[],2,FALSE)</f>
        <v>473</v>
      </c>
      <c r="X525" s="69">
        <f>MYRANKS_H[[#This Row],[PROJ PTS]]-MYRANKS_H[[#This Row],[REPL LEVEL]]</f>
        <v>-474</v>
      </c>
    </row>
    <row r="526" spans="1:24" ht="15" customHeight="1" x14ac:dyDescent="0.25">
      <c r="A526" s="44" t="s">
        <v>16230</v>
      </c>
      <c r="B526" s="46" t="str">
        <f>VLOOKUP(MYRANKS_H[[#This Row],[PLAYERID]],PLAYERIDMAP[],COLUMN(PLAYERIDMAP[LASTNAME]),FALSE)</f>
        <v>Farris</v>
      </c>
      <c r="C526" s="51" t="str">
        <f>VLOOKUP(MYRANKS_H[[#This Row],[PLAYERID]],PLAYERIDMAP[],COLUMN(PLAYERIDMAP[FIRSTNAME]),FALSE)</f>
        <v>Eric</v>
      </c>
      <c r="D526" s="51" t="str">
        <f>VLOOKUP(MYRANKS_H[[#This Row],[PLAYERID]],PLAYERIDMAP[],COLUMN(PLAYERIDMAP[TEAM]),FALSE)</f>
        <v>MIL</v>
      </c>
      <c r="E526" s="51" t="str">
        <f>VLOOKUP(MYRANKS_H[[#This Row],[PLAYERID]],PLAYERIDMAP[],COLUMN(PLAYERIDMAP[POS]),FALSE)</f>
        <v>2B</v>
      </c>
      <c r="F526" s="51">
        <f>VLOOKUP(MYRANKS_H[[#This Row],[PLAYERID]],PLAYERIDMAP[],COLUMN(PLAYERIDMAP[IDFANGRAPHS]),FALSE)</f>
        <v>2066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6" s="69">
        <f>VLOOKUP(MYRANKS_H[[#This Row],[POS]],REPLACEMENT_LEVEL[],2,FALSE)</f>
        <v>473</v>
      </c>
      <c r="X526" s="69">
        <f>MYRANKS_H[[#This Row],[PROJ PTS]]-MYRANKS_H[[#This Row],[REPL LEVEL]]</f>
        <v>-474</v>
      </c>
    </row>
    <row r="527" spans="1:24" ht="15" customHeight="1" x14ac:dyDescent="0.25">
      <c r="A527" s="44" t="s">
        <v>16524</v>
      </c>
      <c r="B527" s="46" t="str">
        <f>VLOOKUP(MYRANKS_H[[#This Row],[PLAYERID]],PLAYERIDMAP[],COLUMN(PLAYERIDMAP[LASTNAME]),FALSE)</f>
        <v>Getz</v>
      </c>
      <c r="C527" s="51" t="str">
        <f>VLOOKUP(MYRANKS_H[[#This Row],[PLAYERID]],PLAYERIDMAP[],COLUMN(PLAYERIDMAP[FIRSTNAME]),FALSE)</f>
        <v>Chris</v>
      </c>
      <c r="D527" s="51" t="str">
        <f>VLOOKUP(MYRANKS_H[[#This Row],[PLAYERID]],PLAYERIDMAP[],COLUMN(PLAYERIDMAP[TEAM]),FALSE)</f>
        <v>N/A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3388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7" s="69">
        <f>VLOOKUP(MYRANKS_H[[#This Row],[POS]],REPLACEMENT_LEVEL[],2,FALSE)</f>
        <v>473</v>
      </c>
      <c r="X527" s="69">
        <f>MYRANKS_H[[#This Row],[PROJ PTS]]-MYRANKS_H[[#This Row],[REPL LEVEL]]</f>
        <v>-474</v>
      </c>
    </row>
    <row r="528" spans="1:24" ht="15" customHeight="1" x14ac:dyDescent="0.25">
      <c r="A528" s="44" t="s">
        <v>16597</v>
      </c>
      <c r="B528" s="46" t="str">
        <f>VLOOKUP(MYRANKS_H[[#This Row],[PLAYERID]],PLAYERIDMAP[],COLUMN(PLAYERIDMAP[LASTNAME]),FALSE)</f>
        <v>Gonzalez</v>
      </c>
      <c r="C528" s="51" t="str">
        <f>VLOOKUP(MYRANKS_H[[#This Row],[PLAYERID]],PLAYERIDMAP[],COLUMN(PLAYERIDMAP[FIRSTNAME]),FALSE)</f>
        <v>Alberto</v>
      </c>
      <c r="D528" s="51" t="str">
        <f>VLOOKUP(MYRANKS_H[[#This Row],[PLAYERID]],PLAYERIDMAP[],COLUMN(PLAYERIDMAP[TEAM]),FALSE)</f>
        <v>TEX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4906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8" s="69">
        <f>VLOOKUP(MYRANKS_H[[#This Row],[POS]],REPLACEMENT_LEVEL[],2,FALSE)</f>
        <v>473</v>
      </c>
      <c r="X528" s="69">
        <f>MYRANKS_H[[#This Row],[PROJ PTS]]-MYRANKS_H[[#This Row],[REPL LEVEL]]</f>
        <v>-474</v>
      </c>
    </row>
    <row r="529" spans="1:24" ht="15" customHeight="1" x14ac:dyDescent="0.25">
      <c r="A529" s="44" t="s">
        <v>16669</v>
      </c>
      <c r="B529" s="46" t="str">
        <f>VLOOKUP(MYRANKS_H[[#This Row],[PLAYERID]],PLAYERIDMAP[],COLUMN(PLAYERIDMAP[LASTNAME]),FALSE)</f>
        <v>Greene</v>
      </c>
      <c r="C529" s="51" t="str">
        <f>VLOOKUP(MYRANKS_H[[#This Row],[PLAYERID]],PLAYERIDMAP[],COLUMN(PLAYERIDMAP[FIRSTNAME]),FALSE)</f>
        <v>Tyler</v>
      </c>
      <c r="D529" s="51" t="str">
        <f>VLOOKUP(MYRANKS_H[[#This Row],[PLAYERID]],PLAYERIDMAP[],COLUMN(PLAYERIDMAP[TEAM]),FALSE)</f>
        <v>HOU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4675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9" s="69">
        <f>VLOOKUP(MYRANKS_H[[#This Row],[POS]],REPLACEMENT_LEVEL[],2,FALSE)</f>
        <v>473</v>
      </c>
      <c r="X529" s="69">
        <f>MYRANKS_H[[#This Row],[PROJ PTS]]-MYRANKS_H[[#This Row],[REPL LEVEL]]</f>
        <v>-474</v>
      </c>
    </row>
    <row r="530" spans="1:24" ht="15" customHeight="1" x14ac:dyDescent="0.25">
      <c r="A530" s="44" t="s">
        <v>16789</v>
      </c>
      <c r="B530" s="46" t="str">
        <f>VLOOKUP(MYRANKS_H[[#This Row],[PLAYERID]],PLAYERIDMAP[],COLUMN(PLAYERIDMAP[LASTNAME]),FALSE)</f>
        <v>Hall</v>
      </c>
      <c r="C530" s="51" t="str">
        <f>VLOOKUP(MYRANKS_H[[#This Row],[PLAYERID]],PLAYERIDMAP[],COLUMN(PLAYERIDMAP[FIRSTNAME]),FALSE)</f>
        <v>Bill</v>
      </c>
      <c r="D530" s="51" t="str">
        <f>VLOOKUP(MYRANKS_H[[#This Row],[PLAYERID]],PLAYERIDMAP[],COLUMN(PLAYERIDMAP[TEAM]),FALSE)</f>
        <v>N/A</v>
      </c>
      <c r="E530" s="51" t="str">
        <f>VLOOKUP(MYRANKS_H[[#This Row],[PLAYERID]],PLAYERIDMAP[],COLUMN(PLAYERIDMAP[POS]),FALSE)</f>
        <v>2B</v>
      </c>
      <c r="F530" s="51">
        <f>VLOOKUP(MYRANKS_H[[#This Row],[PLAYERID]],PLAYERIDMAP[],COLUMN(PLAYERIDMAP[IDFANGRAPHS]),FALSE)</f>
        <v>1605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0" s="69">
        <f>VLOOKUP(MYRANKS_H[[#This Row],[POS]],REPLACEMENT_LEVEL[],2,FALSE)</f>
        <v>473</v>
      </c>
      <c r="X530" s="69">
        <f>MYRANKS_H[[#This Row],[PROJ PTS]]-MYRANKS_H[[#This Row],[REPL LEVEL]]</f>
        <v>-474</v>
      </c>
    </row>
    <row r="531" spans="1:24" ht="15" customHeight="1" x14ac:dyDescent="0.25">
      <c r="A531" s="44" t="s">
        <v>16894</v>
      </c>
      <c r="B531" s="46" t="str">
        <f>VLOOKUP(MYRANKS_H[[#This Row],[PLAYERID]],PLAYERIDMAP[],COLUMN(PLAYERIDMAP[LASTNAME]),FALSE)</f>
        <v>Havens</v>
      </c>
      <c r="C531" s="51" t="str">
        <f>VLOOKUP(MYRANKS_H[[#This Row],[PLAYERID]],PLAYERIDMAP[],COLUMN(PLAYERIDMAP[FIRSTNAME]),FALSE)</f>
        <v>Reese</v>
      </c>
      <c r="D531" s="51" t="str">
        <f>VLOOKUP(MYRANKS_H[[#This Row],[PLAYERID]],PLAYERIDMAP[],COLUMN(PLAYERIDMAP[TEAM]),FALSE)</f>
        <v>NYM</v>
      </c>
      <c r="E531" s="51" t="str">
        <f>VLOOKUP(MYRANKS_H[[#This Row],[PLAYERID]],PLAYERIDMAP[],COLUMN(PLAYERIDMAP[POS]),FALSE)</f>
        <v>2B</v>
      </c>
      <c r="F531" s="51" t="str">
        <f>VLOOKUP(MYRANKS_H[[#This Row],[PLAYERID]],PLAYERIDMAP[],COLUMN(PLAYERIDMAP[IDFANGRAPHS]),FALSE)</f>
        <v>sa454377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1" s="69">
        <f>VLOOKUP(MYRANKS_H[[#This Row],[POS]],REPLACEMENT_LEVEL[],2,FALSE)</f>
        <v>473</v>
      </c>
      <c r="X531" s="69">
        <f>MYRANKS_H[[#This Row],[PROJ PTS]]-MYRANKS_H[[#This Row],[REPL LEVEL]]</f>
        <v>-474</v>
      </c>
    </row>
    <row r="532" spans="1:24" ht="15" customHeight="1" x14ac:dyDescent="0.25">
      <c r="A532" s="44" t="s">
        <v>17084</v>
      </c>
      <c r="B532" s="46" t="str">
        <f>VLOOKUP(MYRANKS_H[[#This Row],[PLAYERID]],PLAYERIDMAP[],COLUMN(PLAYERIDMAP[LASTNAME]),FALSE)</f>
        <v>Hudson</v>
      </c>
      <c r="C532" s="51" t="str">
        <f>VLOOKUP(MYRANKS_H[[#This Row],[PLAYERID]],PLAYERIDMAP[],COLUMN(PLAYERIDMAP[FIRSTNAME]),FALSE)</f>
        <v>Orlando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1307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2" s="69">
        <f>VLOOKUP(MYRANKS_H[[#This Row],[POS]],REPLACEMENT_LEVEL[],2,FALSE)</f>
        <v>473</v>
      </c>
      <c r="X532" s="69">
        <f>MYRANKS_H[[#This Row],[PROJ PTS]]-MYRANKS_H[[#This Row],[REPL LEVEL]]</f>
        <v>-474</v>
      </c>
    </row>
    <row r="533" spans="1:24" ht="15" customHeight="1" x14ac:dyDescent="0.25">
      <c r="A533" s="44" t="s">
        <v>17102</v>
      </c>
      <c r="B533" s="46" t="str">
        <f>VLOOKUP(MYRANKS_H[[#This Row],[PLAYERID]],PLAYERIDMAP[],COLUMN(PLAYERIDMAP[LASTNAME]),FALSE)</f>
        <v>Hughes</v>
      </c>
      <c r="C533" s="51" t="str">
        <f>VLOOKUP(MYRANKS_H[[#This Row],[PLAYERID]],PLAYERIDMAP[],COLUMN(PLAYERIDMAP[FIRSTNAME]),FALSE)</f>
        <v>Luke</v>
      </c>
      <c r="D533" s="51" t="str">
        <f>VLOOKUP(MYRANKS_H[[#This Row],[PLAYERID]],PLAYERIDMAP[],COLUMN(PLAYERIDMAP[TEAM]),FALSE)</f>
        <v>OAK</v>
      </c>
      <c r="E533" s="51" t="str">
        <f>VLOOKUP(MYRANKS_H[[#This Row],[PLAYERID]],PLAYERIDMAP[],COLUMN(PLAYERIDMAP[POS]),FALSE)</f>
        <v>2B</v>
      </c>
      <c r="F533" s="51">
        <f>VLOOKUP(MYRANKS_H[[#This Row],[PLAYERID]],PLAYERIDMAP[],COLUMN(PLAYERIDMAP[IDFANGRAPHS]),FALSE)</f>
        <v>4898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3" s="69">
        <f>VLOOKUP(MYRANKS_H[[#This Row],[POS]],REPLACEMENT_LEVEL[],2,FALSE)</f>
        <v>473</v>
      </c>
      <c r="X533" s="69">
        <f>MYRANKS_H[[#This Row],[PROJ PTS]]-MYRANKS_H[[#This Row],[REPL LEVEL]]</f>
        <v>-474</v>
      </c>
    </row>
    <row r="534" spans="1:24" ht="15" customHeight="1" x14ac:dyDescent="0.25">
      <c r="A534" s="44" t="s">
        <v>17366</v>
      </c>
      <c r="B534" s="46" t="str">
        <f>VLOOKUP(MYRANKS_H[[#This Row],[PLAYERID]],PLAYERIDMAP[],COLUMN(PLAYERIDMAP[LASTNAME]),FALSE)</f>
        <v>Kawasaki</v>
      </c>
      <c r="C534" s="51" t="str">
        <f>VLOOKUP(MYRANKS_H[[#This Row],[PLAYERID]],PLAYERIDMAP[],COLUMN(PLAYERIDMAP[FIRSTNAME]),FALSE)</f>
        <v>Munenori</v>
      </c>
      <c r="D534" s="51" t="str">
        <f>VLOOKUP(MYRANKS_H[[#This Row],[PLAYERID]],PLAYERIDMAP[],COLUMN(PLAYERIDMAP[TEAM]),FALSE)</f>
        <v>TOR</v>
      </c>
      <c r="E534" s="51" t="str">
        <f>VLOOKUP(MYRANKS_H[[#This Row],[PLAYERID]],PLAYERIDMAP[],COLUMN(PLAYERIDMAP[POS]),FALSE)</f>
        <v>2B</v>
      </c>
      <c r="F534" s="51">
        <f>VLOOKUP(MYRANKS_H[[#This Row],[PLAYERID]],PLAYERIDMAP[],COLUMN(PLAYERIDMAP[IDFANGRAPHS]),FALSE)</f>
        <v>13047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4" s="69">
        <f>VLOOKUP(MYRANKS_H[[#This Row],[POS]],REPLACEMENT_LEVEL[],2,FALSE)</f>
        <v>473</v>
      </c>
      <c r="X534" s="69">
        <f>MYRANKS_H[[#This Row],[PROJ PTS]]-MYRANKS_H[[#This Row],[REPL LEVEL]]</f>
        <v>-474</v>
      </c>
    </row>
    <row r="535" spans="1:24" ht="15" customHeight="1" x14ac:dyDescent="0.25">
      <c r="A535" s="48" t="s">
        <v>17415</v>
      </c>
      <c r="B535" s="46" t="str">
        <f>VLOOKUP(MYRANKS_H[[#This Row],[PLAYERID]],PLAYERIDMAP[],COLUMN(PLAYERIDMAP[LASTNAME]),FALSE)</f>
        <v>Kennedy</v>
      </c>
      <c r="C535" s="51" t="str">
        <f>VLOOKUP(MYRANKS_H[[#This Row],[PLAYERID]],PLAYERIDMAP[],COLUMN(PLAYERIDMAP[FIRSTNAME]),FALSE)</f>
        <v>Adam</v>
      </c>
      <c r="D535" s="51" t="str">
        <f>VLOOKUP(MYRANKS_H[[#This Row],[PLAYERID]],PLAYERIDMAP[],COLUMN(PLAYERIDMAP[TEAM]),FALSE)</f>
        <v>WAS</v>
      </c>
      <c r="E535" s="51" t="str">
        <f>VLOOKUP(MYRANKS_H[[#This Row],[PLAYERID]],PLAYERIDMAP[],COLUMN(PLAYERIDMAP[POS]),FALSE)</f>
        <v>2B</v>
      </c>
      <c r="F535" s="51">
        <f>VLOOKUP(MYRANKS_H[[#This Row],[PLAYERID]],PLAYERIDMAP[],COLUMN(PLAYERIDMAP[IDFANGRAPHS]),FALSE)</f>
        <v>19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5" s="69">
        <f>VLOOKUP(MYRANKS_H[[#This Row],[POS]],REPLACEMENT_LEVEL[],2,FALSE)</f>
        <v>473</v>
      </c>
      <c r="X535" s="69">
        <f>MYRANKS_H[[#This Row],[PROJ PTS]]-MYRANKS_H[[#This Row],[REPL LEVEL]]</f>
        <v>-474</v>
      </c>
    </row>
    <row r="536" spans="1:24" ht="15" customHeight="1" x14ac:dyDescent="0.25">
      <c r="A536" s="44" t="s">
        <v>17423</v>
      </c>
      <c r="B536" s="46" t="str">
        <f>VLOOKUP(MYRANKS_H[[#This Row],[PLAYERID]],PLAYERIDMAP[],COLUMN(PLAYERIDMAP[LASTNAME]),FALSE)</f>
        <v>Keppinger</v>
      </c>
      <c r="C536" s="51" t="str">
        <f>VLOOKUP(MYRANKS_H[[#This Row],[PLAYERID]],PLAYERIDMAP[],COLUMN(PLAYERIDMAP[FIRSTNAME]),FALSE)</f>
        <v>Jeff</v>
      </c>
      <c r="D536" s="51" t="str">
        <f>VLOOKUP(MYRANKS_H[[#This Row],[PLAYERID]],PLAYERIDMAP[],COLUMN(PLAYERIDMAP[TEAM]),FALSE)</f>
        <v>N/A</v>
      </c>
      <c r="E536" s="51" t="str">
        <f>VLOOKUP(MYRANKS_H[[#This Row],[PLAYERID]],PLAYERIDMAP[],COLUMN(PLAYERIDMAP[POS]),FALSE)</f>
        <v>2B</v>
      </c>
      <c r="F536" s="51">
        <f>VLOOKUP(MYRANKS_H[[#This Row],[PLAYERID]],PLAYERIDMAP[],COLUMN(PLAYERIDMAP[IDFANGRAPHS]),FALSE)</f>
        <v>3856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6" s="69">
        <f>VLOOKUP(MYRANKS_H[[#This Row],[POS]],REPLACEMENT_LEVEL[],2,FALSE)</f>
        <v>473</v>
      </c>
      <c r="X536" s="69">
        <f>MYRANKS_H[[#This Row],[PROJ PTS]]-MYRANKS_H[[#This Row],[REPL LEVEL]]</f>
        <v>-474</v>
      </c>
    </row>
    <row r="537" spans="1:24" ht="15" customHeight="1" x14ac:dyDescent="0.25">
      <c r="A537" s="44" t="s">
        <v>17741</v>
      </c>
      <c r="B537" s="46" t="str">
        <f>VLOOKUP(MYRANKS_H[[#This Row],[PLAYERID]],PLAYERIDMAP[],COLUMN(PLAYERIDMAP[LASTNAME]),FALSE)</f>
        <v>Lopez</v>
      </c>
      <c r="C537" s="51" t="str">
        <f>VLOOKUP(MYRANKS_H[[#This Row],[PLAYERID]],PLAYERIDMAP[],COLUMN(PLAYERIDMAP[FIRSTNAME]),FALSE)</f>
        <v>Jose</v>
      </c>
      <c r="D537" s="51" t="str">
        <f>VLOOKUP(MYRANKS_H[[#This Row],[PLAYERID]],PLAYERIDMAP[],COLUMN(PLAYERIDMAP[TEAM]),FALSE)</f>
        <v>CHW</v>
      </c>
      <c r="E537" s="51" t="str">
        <f>VLOOKUP(MYRANKS_H[[#This Row],[PLAYERID]],PLAYERIDMAP[],COLUMN(PLAYERIDMAP[POS]),FALSE)</f>
        <v>2B</v>
      </c>
      <c r="F537" s="51">
        <f>VLOOKUP(MYRANKS_H[[#This Row],[PLAYERID]],PLAYERIDMAP[],COLUMN(PLAYERIDMAP[IDFANGRAPHS]),FALSE)</f>
        <v>3114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7" s="69">
        <f>VLOOKUP(MYRANKS_H[[#This Row],[POS]],REPLACEMENT_LEVEL[],2,FALSE)</f>
        <v>473</v>
      </c>
      <c r="X537" s="69">
        <f>MYRANKS_H[[#This Row],[PROJ PTS]]-MYRANKS_H[[#This Row],[REPL LEVEL]]</f>
        <v>-474</v>
      </c>
    </row>
    <row r="538" spans="1:24" ht="15" customHeight="1" x14ac:dyDescent="0.25">
      <c r="A538" s="44" t="s">
        <v>18000</v>
      </c>
      <c r="B538" s="46" t="str">
        <f>VLOOKUP(MYRANKS_H[[#This Row],[PLAYERID]],PLAYERIDMAP[],COLUMN(PLAYERIDMAP[LASTNAME]),FALSE)</f>
        <v>Maysonet</v>
      </c>
      <c r="C538" s="51" t="str">
        <f>VLOOKUP(MYRANKS_H[[#This Row],[PLAYERID]],PLAYERIDMAP[],COLUMN(PLAYERIDMAP[FIRSTNAME]),FALSE)</f>
        <v>Edwin</v>
      </c>
      <c r="D538" s="51" t="str">
        <f>VLOOKUP(MYRANKS_H[[#This Row],[PLAYERID]],PLAYERIDMAP[],COLUMN(PLAYERIDMAP[TEAM]),FALSE)</f>
        <v>MIL</v>
      </c>
      <c r="E538" s="51" t="str">
        <f>VLOOKUP(MYRANKS_H[[#This Row],[PLAYERID]],PLAYERIDMAP[],COLUMN(PLAYERIDMAP[POS]),FALSE)</f>
        <v>2B</v>
      </c>
      <c r="F538" s="51">
        <f>VLOOKUP(MYRANKS_H[[#This Row],[PLAYERID]],PLAYERIDMAP[],COLUMN(PLAYERIDMAP[IDFANGRAPHS]),FALSE)</f>
        <v>5735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8" s="69">
        <f>VLOOKUP(MYRANKS_H[[#This Row],[POS]],REPLACEMENT_LEVEL[],2,FALSE)</f>
        <v>473</v>
      </c>
      <c r="X538" s="69">
        <f>MYRANKS_H[[#This Row],[PROJ PTS]]-MYRANKS_H[[#This Row],[REPL LEVEL]]</f>
        <v>-474</v>
      </c>
    </row>
    <row r="539" spans="1:24" ht="15" customHeight="1" x14ac:dyDescent="0.25">
      <c r="A539" s="44" t="s">
        <v>18034</v>
      </c>
      <c r="B539" s="46" t="str">
        <f>VLOOKUP(MYRANKS_H[[#This Row],[PLAYERID]],PLAYERIDMAP[],COLUMN(PLAYERIDMAP[LASTNAME]),FALSE)</f>
        <v>McCoy</v>
      </c>
      <c r="C539" s="51" t="str">
        <f>VLOOKUP(MYRANKS_H[[#This Row],[PLAYERID]],PLAYERIDMAP[],COLUMN(PLAYERIDMAP[FIRSTNAME]),FALSE)</f>
        <v>Mike</v>
      </c>
      <c r="D539" s="51" t="str">
        <f>VLOOKUP(MYRANKS_H[[#This Row],[PLAYERID]],PLAYERIDMAP[],COLUMN(PLAYERIDMAP[TEAM]),FALSE)</f>
        <v>TOR</v>
      </c>
      <c r="E539" s="51" t="str">
        <f>VLOOKUP(MYRANKS_H[[#This Row],[PLAYERID]],PLAYERIDMAP[],COLUMN(PLAYERIDMAP[POS]),FALSE)</f>
        <v>2B</v>
      </c>
      <c r="F539" s="51">
        <f>VLOOKUP(MYRANKS_H[[#This Row],[PLAYERID]],PLAYERIDMAP[],COLUMN(PLAYERIDMAP[IDFANGRAPHS]),FALSE)</f>
        <v>4583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9" s="69">
        <f>VLOOKUP(MYRANKS_H[[#This Row],[POS]],REPLACEMENT_LEVEL[],2,FALSE)</f>
        <v>473</v>
      </c>
      <c r="X539" s="69">
        <f>MYRANKS_H[[#This Row],[PROJ PTS]]-MYRANKS_H[[#This Row],[REPL LEVEL]]</f>
        <v>-474</v>
      </c>
    </row>
    <row r="540" spans="1:24" ht="15" customHeight="1" x14ac:dyDescent="0.25">
      <c r="A540" s="44" t="s">
        <v>18515</v>
      </c>
      <c r="B540" s="46" t="str">
        <f>VLOOKUP(MYRANKS_H[[#This Row],[PLAYERID]],PLAYERIDMAP[],COLUMN(PLAYERIDMAP[LASTNAME]),FALSE)</f>
        <v>Orr</v>
      </c>
      <c r="C540" s="51" t="str">
        <f>VLOOKUP(MYRANKS_H[[#This Row],[PLAYERID]],PLAYERIDMAP[],COLUMN(PLAYERIDMAP[FIRSTNAME]),FALSE)</f>
        <v>Pete</v>
      </c>
      <c r="D540" s="51" t="str">
        <f>VLOOKUP(MYRANKS_H[[#This Row],[PLAYERID]],PLAYERIDMAP[],COLUMN(PLAYERIDMAP[TEAM]),FALSE)</f>
        <v>PHI</v>
      </c>
      <c r="E540" s="51" t="str">
        <f>VLOOKUP(MYRANKS_H[[#This Row],[PLAYERID]],PLAYERIDMAP[],COLUMN(PLAYERIDMAP[POS]),FALSE)</f>
        <v>2B</v>
      </c>
      <c r="F540" s="51">
        <f>VLOOKUP(MYRANKS_H[[#This Row],[PLAYERID]],PLAYERIDMAP[],COLUMN(PLAYERIDMAP[IDFANGRAPHS]),FALSE)</f>
        <v>2748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0" s="69">
        <f>VLOOKUP(MYRANKS_H[[#This Row],[POS]],REPLACEMENT_LEVEL[],2,FALSE)</f>
        <v>473</v>
      </c>
      <c r="X540" s="69">
        <f>MYRANKS_H[[#This Row],[PROJ PTS]]-MYRANKS_H[[#This Row],[REPL LEVEL]]</f>
        <v>-474</v>
      </c>
    </row>
    <row r="541" spans="1:24" ht="15" customHeight="1" x14ac:dyDescent="0.25">
      <c r="A541" s="44" t="s">
        <v>18691</v>
      </c>
      <c r="B541" s="46" t="str">
        <f>VLOOKUP(MYRANKS_H[[#This Row],[PLAYERID]],PLAYERIDMAP[],COLUMN(PLAYERIDMAP[LASTNAME]),FALSE)</f>
        <v>Pena</v>
      </c>
      <c r="C541" s="51" t="str">
        <f>VLOOKUP(MYRANKS_H[[#This Row],[PLAYERID]],PLAYERIDMAP[],COLUMN(PLAYERIDMAP[FIRSTNAME]),FALSE)</f>
        <v>Ramiro</v>
      </c>
      <c r="D541" s="51" t="str">
        <f>VLOOKUP(MYRANKS_H[[#This Row],[PLAYERID]],PLAYERIDMAP[],COLUMN(PLAYERIDMAP[TEAM]),FALSE)</f>
        <v>ATL</v>
      </c>
      <c r="E541" s="51" t="str">
        <f>VLOOKUP(MYRANKS_H[[#This Row],[PLAYERID]],PLAYERIDMAP[],COLUMN(PLAYERIDMAP[POS]),FALSE)</f>
        <v>2B</v>
      </c>
      <c r="F541" s="51">
        <f>VLOOKUP(MYRANKS_H[[#This Row],[PLAYERID]],PLAYERIDMAP[],COLUMN(PLAYERIDMAP[IDFANGRAPHS]),FALSE)</f>
        <v>8841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1" s="69">
        <f>VLOOKUP(MYRANKS_H[[#This Row],[POS]],REPLACEMENT_LEVEL[],2,FALSE)</f>
        <v>473</v>
      </c>
      <c r="X541" s="69">
        <f>MYRANKS_H[[#This Row],[PROJ PTS]]-MYRANKS_H[[#This Row],[REPL LEVEL]]</f>
        <v>-474</v>
      </c>
    </row>
    <row r="542" spans="1:24" ht="15" customHeight="1" x14ac:dyDescent="0.25">
      <c r="A542" s="44" t="s">
        <v>18795</v>
      </c>
      <c r="B542" s="46" t="str">
        <f>VLOOKUP(MYRANKS_H[[#This Row],[PLAYERID]],PLAYERIDMAP[],COLUMN(PLAYERIDMAP[LASTNAME]),FALSE)</f>
        <v>Phelps</v>
      </c>
      <c r="C542" s="51" t="str">
        <f>VLOOKUP(MYRANKS_H[[#This Row],[PLAYERID]],PLAYERIDMAP[],COLUMN(PLAYERIDMAP[FIRSTNAME]),FALSE)</f>
        <v>Cord</v>
      </c>
      <c r="D542" s="51" t="str">
        <f>VLOOKUP(MYRANKS_H[[#This Row],[PLAYERID]],PLAYERIDMAP[],COLUMN(PLAYERIDMAP[TEAM]),FALSE)</f>
        <v>BAL</v>
      </c>
      <c r="E542" s="51" t="str">
        <f>VLOOKUP(MYRANKS_H[[#This Row],[PLAYERID]],PLAYERIDMAP[],COLUMN(PLAYERIDMAP[POS]),FALSE)</f>
        <v>2B</v>
      </c>
      <c r="F542" s="51">
        <f>VLOOKUP(MYRANKS_H[[#This Row],[PLAYERID]],PLAYERIDMAP[],COLUMN(PLAYERIDMAP[IDFANGRAPHS]),FALSE)</f>
        <v>8631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2" s="69">
        <f>VLOOKUP(MYRANKS_H[[#This Row],[POS]],REPLACEMENT_LEVEL[],2,FALSE)</f>
        <v>473</v>
      </c>
      <c r="X542" s="69">
        <f>MYRANKS_H[[#This Row],[PROJ PTS]]-MYRANKS_H[[#This Row],[REPL LEVEL]]</f>
        <v>-474</v>
      </c>
    </row>
    <row r="543" spans="1:24" ht="15" customHeight="1" x14ac:dyDescent="0.25">
      <c r="A543" s="44" t="s">
        <v>19080</v>
      </c>
      <c r="B543" s="46" t="str">
        <f>VLOOKUP(MYRANKS_H[[#This Row],[PLAYERID]],PLAYERIDMAP[],COLUMN(PLAYERIDMAP[LASTNAME]),FALSE)</f>
        <v>Rhymes</v>
      </c>
      <c r="C543" s="51" t="str">
        <f>VLOOKUP(MYRANKS_H[[#This Row],[PLAYERID]],PLAYERIDMAP[],COLUMN(PLAYERIDMAP[FIRSTNAME]),FALSE)</f>
        <v>Will</v>
      </c>
      <c r="D543" s="51" t="str">
        <f>VLOOKUP(MYRANKS_H[[#This Row],[PLAYERID]],PLAYERIDMAP[],COLUMN(PLAYERIDMAP[TEAM]),FALSE)</f>
        <v>WAS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9802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3" s="69">
        <f>VLOOKUP(MYRANKS_H[[#This Row],[POS]],REPLACEMENT_LEVEL[],2,FALSE)</f>
        <v>473</v>
      </c>
      <c r="X543" s="69">
        <f>MYRANKS_H[[#This Row],[PROJ PTS]]-MYRANKS_H[[#This Row],[REPL LEVEL]]</f>
        <v>-474</v>
      </c>
    </row>
    <row r="544" spans="1:24" ht="15" customHeight="1" x14ac:dyDescent="0.25">
      <c r="A544" s="44" t="s">
        <v>19125</v>
      </c>
      <c r="B544" s="46" t="str">
        <f>VLOOKUP(MYRANKS_H[[#This Row],[PLAYERID]],PLAYERIDMAP[],COLUMN(PLAYERIDMAP[LASTNAME]),FALSE)</f>
        <v>Roberts</v>
      </c>
      <c r="C544" s="51" t="str">
        <f>VLOOKUP(MYRANKS_H[[#This Row],[PLAYERID]],PLAYERIDMAP[],COLUMN(PLAYERIDMAP[FIRSTNAME]),FALSE)</f>
        <v>Brian</v>
      </c>
      <c r="D544" s="51" t="str">
        <f>VLOOKUP(MYRANKS_H[[#This Row],[PLAYERID]],PLAYERIDMAP[],COLUMN(PLAYERIDMAP[TEAM]),FALSE)</f>
        <v>NYY</v>
      </c>
      <c r="E544" s="51" t="str">
        <f>VLOOKUP(MYRANKS_H[[#This Row],[PLAYERID]],PLAYERIDMAP[],COLUMN(PLAYERIDMAP[POS]),FALSE)</f>
        <v>2B</v>
      </c>
      <c r="F544" s="51">
        <f>VLOOKUP(MYRANKS_H[[#This Row],[PLAYERID]],PLAYERIDMAP[],COLUMN(PLAYERIDMAP[IDFANGRAPHS]),FALSE)</f>
        <v>166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4" s="69">
        <f>VLOOKUP(MYRANKS_H[[#This Row],[POS]],REPLACEMENT_LEVEL[],2,FALSE)</f>
        <v>473</v>
      </c>
      <c r="X544" s="69">
        <f>MYRANKS_H[[#This Row],[PROJ PTS]]-MYRANKS_H[[#This Row],[REPL LEVEL]]</f>
        <v>-474</v>
      </c>
    </row>
    <row r="545" spans="1:24" ht="15" customHeight="1" x14ac:dyDescent="0.25">
      <c r="A545" s="44" t="s">
        <v>19857</v>
      </c>
      <c r="B545" s="46" t="str">
        <f>VLOOKUP(MYRANKS_H[[#This Row],[PLAYERID]],PLAYERIDMAP[],COLUMN(PLAYERIDMAP[LASTNAME]),FALSE)</f>
        <v>Theriot</v>
      </c>
      <c r="C545" s="51" t="str">
        <f>VLOOKUP(MYRANKS_H[[#This Row],[PLAYERID]],PLAYERIDMAP[],COLUMN(PLAYERIDMAP[FIRSTNAME]),FALSE)</f>
        <v>Ryan</v>
      </c>
      <c r="D545" s="51" t="str">
        <f>VLOOKUP(MYRANKS_H[[#This Row],[PLAYERID]],PLAYERIDMAP[],COLUMN(PLAYERIDMAP[TEAM]),FALSE)</f>
        <v>SF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3811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5" s="69">
        <f>VLOOKUP(MYRANKS_H[[#This Row],[POS]],REPLACEMENT_LEVEL[],2,FALSE)</f>
        <v>473</v>
      </c>
      <c r="X545" s="69">
        <f>MYRANKS_H[[#This Row],[PROJ PTS]]-MYRANKS_H[[#This Row],[REPL LEVEL]]</f>
        <v>-474</v>
      </c>
    </row>
    <row r="546" spans="1:24" ht="15" customHeight="1" x14ac:dyDescent="0.25">
      <c r="A546" s="44" t="s">
        <v>19957</v>
      </c>
      <c r="B546" s="46" t="str">
        <f>VLOOKUP(MYRANKS_H[[#This Row],[PLAYERID]],PLAYERIDMAP[],COLUMN(PLAYERIDMAP[LASTNAME]),FALSE)</f>
        <v>Uggla</v>
      </c>
      <c r="C546" s="51" t="str">
        <f>VLOOKUP(MYRANKS_H[[#This Row],[PLAYERID]],PLAYERIDMAP[],COLUMN(PLAYERIDMAP[FIRSTNAME]),FALSE)</f>
        <v>Dan</v>
      </c>
      <c r="D546" s="51" t="str">
        <f>VLOOKUP(MYRANKS_H[[#This Row],[PLAYERID]],PLAYERIDMAP[],COLUMN(PLAYERIDMAP[TEAM]),FALSE)</f>
        <v>N/A</v>
      </c>
      <c r="E546" s="51" t="str">
        <f>VLOOKUP(MYRANKS_H[[#This Row],[PLAYERID]],PLAYERIDMAP[],COLUMN(PLAYERIDMAP[POS]),FALSE)</f>
        <v>2B</v>
      </c>
      <c r="F546" s="51">
        <f>VLOOKUP(MYRANKS_H[[#This Row],[PLAYERID]],PLAYERIDMAP[],COLUMN(PLAYERIDMAP[IDFANGRAPHS]),FALSE)</f>
        <v>3442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6" s="69">
        <f>VLOOKUP(MYRANKS_H[[#This Row],[POS]],REPLACEMENT_LEVEL[],2,FALSE)</f>
        <v>473</v>
      </c>
      <c r="X546" s="69">
        <f>MYRANKS_H[[#This Row],[PROJ PTS]]-MYRANKS_H[[#This Row],[REPL LEVEL]]</f>
        <v>-474</v>
      </c>
    </row>
    <row r="547" spans="1:24" ht="15" customHeight="1" x14ac:dyDescent="0.25">
      <c r="A547" s="44" t="s">
        <v>19991</v>
      </c>
      <c r="B547" s="46" t="str">
        <f>VLOOKUP(MYRANKS_H[[#This Row],[PLAYERID]],PLAYERIDMAP[],COLUMN(PLAYERIDMAP[LASTNAME]),FALSE)</f>
        <v>Valdespin</v>
      </c>
      <c r="C547" s="51" t="str">
        <f>VLOOKUP(MYRANKS_H[[#This Row],[PLAYERID]],PLAYERIDMAP[],COLUMN(PLAYERIDMAP[FIRSTNAME]),FALSE)</f>
        <v>Jordany</v>
      </c>
      <c r="D547" s="51" t="str">
        <f>VLOOKUP(MYRANKS_H[[#This Row],[PLAYERID]],PLAYERIDMAP[],COLUMN(PLAYERIDMAP[TEAM]),FALSE)</f>
        <v>MIA</v>
      </c>
      <c r="E547" s="51" t="str">
        <f>VLOOKUP(MYRANKS_H[[#This Row],[PLAYERID]],PLAYERIDMAP[],COLUMN(PLAYERIDMAP[POS]),FALSE)</f>
        <v>2B</v>
      </c>
      <c r="F547" s="51">
        <f>VLOOKUP(MYRANKS_H[[#This Row],[PLAYERID]],PLAYERIDMAP[],COLUMN(PLAYERIDMAP[IDFANGRAPHS]),FALSE)</f>
        <v>5098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7" s="69">
        <f>VLOOKUP(MYRANKS_H[[#This Row],[POS]],REPLACEMENT_LEVEL[],2,FALSE)</f>
        <v>473</v>
      </c>
      <c r="X547" s="69">
        <f>MYRANKS_H[[#This Row],[PROJ PTS]]-MYRANKS_H[[#This Row],[REPL LEVEL]]</f>
        <v>-474</v>
      </c>
    </row>
    <row r="548" spans="1:24" ht="15" customHeight="1" x14ac:dyDescent="0.25">
      <c r="A548" s="44" t="s">
        <v>17995</v>
      </c>
      <c r="B548" s="46" t="str">
        <f>VLOOKUP(MYRANKS_H[[#This Row],[PLAYERID]],PLAYERIDMAP[],COLUMN(PLAYERIDMAP[LASTNAME]),FALSE)</f>
        <v>Maybin</v>
      </c>
      <c r="C548" s="51" t="str">
        <f>VLOOKUP(MYRANKS_H[[#This Row],[PLAYERID]],PLAYERIDMAP[],COLUMN(PLAYERIDMAP[FIRSTNAME]),FALSE)</f>
        <v>Cameron</v>
      </c>
      <c r="D548" s="51" t="str">
        <f>VLOOKUP(MYRANKS_H[[#This Row],[PLAYERID]],PLAYERIDMAP[],COLUMN(PLAYERIDMAP[TEAM]),FALSE)</f>
        <v>SD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5223</v>
      </c>
      <c r="G548" s="52">
        <f>IFERROR(VLOOKUP(MYRANKS_H[[#This Row],[IDFANGRAPHS]],STEAMER_H[],COLUMN(STEAMER_H[PA]),FALSE),0)</f>
        <v>34</v>
      </c>
      <c r="H548" s="52">
        <f>IFERROR(VLOOKUP(MYRANKS_H[[#This Row],[IDFANGRAPHS]],STEAMER_H[],COLUMN(STEAMER_H[AB]),FALSE),0)</f>
        <v>30</v>
      </c>
      <c r="I548" s="52">
        <f>IFERROR(VLOOKUP(MYRANKS_H[[#This Row],[IDFANGRAPHS]],STEAMER_H[],COLUMN(STEAMER_H[H]),FALSE),0)</f>
        <v>7</v>
      </c>
      <c r="J548" s="52">
        <f>IFERROR(VLOOKUP(MYRANKS_H[[#This Row],[IDFANGRAPHS]],STEAMER_H[],COLUMN(STEAMER_H[2B]),FALSE),0)</f>
        <v>1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3</v>
      </c>
      <c r="N548" s="52">
        <f>IFERROR(VLOOKUP(MYRANKS_H[[#This Row],[IDFANGRAPHS]],STEAMER_H[],COLUMN(STEAMER_H[RBI]),FALSE),0)</f>
        <v>3</v>
      </c>
      <c r="O548" s="52">
        <f>IFERROR(VLOOKUP(MYRANKS_H[[#This Row],[IDFANGRAPHS]],STEAMER_H[],COLUMN(STEAMER_H[BB]),FALSE),0)</f>
        <v>3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7</v>
      </c>
      <c r="R548" s="52">
        <f>IFERROR(VLOOKUP(MYRANKS_H[[#This Row],[IDFANGRAPHS]],STEAMER_H[],COLUMN(STEAMER_H[SB]),FALSE),0)</f>
        <v>1</v>
      </c>
      <c r="S548" s="54">
        <f>IFERROR(MYRANKS_H[[#This Row],[H]]/MYRANKS_H[[#This Row],[AB]],0)</f>
        <v>0.23333333333333334</v>
      </c>
      <c r="T548" s="54">
        <f>IFERROR((MYRANKS_H[[#This Row],[H]]+MYRANKS_H[[#This Row],[BB]]+MYRANKS_H[[#This Row],[HBP]])/(MYRANKS_H[[#This Row],[AB]]+MYRANKS_H[[#This Row],[BB]]+MYRANKS_H[[#This Row],[HBP]]),0)</f>
        <v>0.30303030303030304</v>
      </c>
      <c r="U548" s="54">
        <f>IFERROR((MYRANKS_H[[#This Row],[H]]+MYRANKS_H[[#This Row],[2B]]+2*MYRANKS_H[[#This Row],[3B]]+3*MYRANKS_H[[#This Row],[HR]])/MYRANKS_H[[#This Row],[AB]],0)</f>
        <v>0.26666666666666666</v>
      </c>
      <c r="V5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548" s="69">
        <f>VLOOKUP(MYRANKS_H[[#This Row],[POS]],REPLACEMENT_LEVEL[],2,FALSE)</f>
        <v>496</v>
      </c>
      <c r="X548" s="69">
        <f>MYRANKS_H[[#This Row],[PROJ PTS]]-MYRANKS_H[[#This Row],[REPL LEVEL]]</f>
        <v>-476</v>
      </c>
    </row>
    <row r="549" spans="1:24" ht="15" customHeight="1" x14ac:dyDescent="0.25">
      <c r="A549" s="44" t="s">
        <v>16529</v>
      </c>
      <c r="B549" s="46" t="str">
        <f>VLOOKUP(MYRANKS_H[[#This Row],[PLAYERID]],PLAYERIDMAP[],COLUMN(PLAYERIDMAP[LASTNAME]),FALSE)</f>
        <v>Giambi</v>
      </c>
      <c r="C549" s="51" t="str">
        <f>VLOOKUP(MYRANKS_H[[#This Row],[PLAYERID]],PLAYERIDMAP[],COLUMN(PLAYERIDMAP[FIRSTNAME]),FALSE)</f>
        <v>Jason</v>
      </c>
      <c r="D549" s="51" t="str">
        <f>VLOOKUP(MYRANKS_H[[#This Row],[PLAYERID]],PLAYERIDMAP[],COLUMN(PLAYERIDMAP[TEAM]),FALSE)</f>
        <v>N/A</v>
      </c>
      <c r="E549" s="51" t="str">
        <f>VLOOKUP(MYRANKS_H[[#This Row],[PLAYERID]],PLAYERIDMAP[],COLUMN(PLAYERIDMAP[POS]),FALSE)</f>
        <v>DH</v>
      </c>
      <c r="F549" s="51">
        <f>VLOOKUP(MYRANKS_H[[#This Row],[PLAYERID]],PLAYERIDMAP[],COLUMN(PLAYERIDMAP[IDFANGRAPHS]),FALSE)</f>
        <v>818</v>
      </c>
      <c r="G549" s="52">
        <f>IFERROR(VLOOKUP(MYRANKS_H[[#This Row],[IDFANGRAPHS]],STEAMER_H[],COLUMN(STEAMER_H[PA]),FALSE),0)</f>
        <v>33</v>
      </c>
      <c r="H549" s="52">
        <f>IFERROR(VLOOKUP(MYRANKS_H[[#This Row],[IDFANGRAPHS]],STEAMER_H[],COLUMN(STEAMER_H[AB]),FALSE),0)</f>
        <v>29</v>
      </c>
      <c r="I549" s="52">
        <f>IFERROR(VLOOKUP(MYRANKS_H[[#This Row],[IDFANGRAPHS]],STEAMER_H[],COLUMN(STEAMER_H[H]),FALSE),0)</f>
        <v>6</v>
      </c>
      <c r="J549" s="52">
        <f>IFERROR(VLOOKUP(MYRANKS_H[[#This Row],[IDFANGRAPHS]],STEAMER_H[],COLUMN(STEAMER_H[2B]),FALSE),0)</f>
        <v>1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1</v>
      </c>
      <c r="M549" s="52">
        <f>IFERROR(VLOOKUP(MYRANKS_H[[#This Row],[IDFANGRAPHS]],STEAMER_H[],COLUMN(STEAMER_H[R]),FALSE),0)</f>
        <v>3</v>
      </c>
      <c r="N549" s="52">
        <f>IFERROR(VLOOKUP(MYRANKS_H[[#This Row],[IDFANGRAPHS]],STEAMER_H[],COLUMN(STEAMER_H[RBI]),FALSE),0)</f>
        <v>3</v>
      </c>
      <c r="O549" s="52">
        <f>IFERROR(VLOOKUP(MYRANKS_H[[#This Row],[IDFANGRAPHS]],STEAMER_H[],COLUMN(STEAMER_H[BB]),FALSE),0)</f>
        <v>3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8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0.20689655172413793</v>
      </c>
      <c r="T549" s="54">
        <f>IFERROR((MYRANKS_H[[#This Row],[H]]+MYRANKS_H[[#This Row],[BB]]+MYRANKS_H[[#This Row],[HBP]])/(MYRANKS_H[[#This Row],[AB]]+MYRANKS_H[[#This Row],[BB]]+MYRANKS_H[[#This Row],[HBP]]),0)</f>
        <v>0.28125</v>
      </c>
      <c r="U549" s="54">
        <f>IFERROR((MYRANKS_H[[#This Row],[H]]+MYRANKS_H[[#This Row],[2B]]+2*MYRANKS_H[[#This Row],[3B]]+3*MYRANKS_H[[#This Row],[HR]])/MYRANKS_H[[#This Row],[AB]],0)</f>
        <v>0.34482758620689657</v>
      </c>
      <c r="V5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49" s="69">
        <f>VLOOKUP(MYRANKS_H[[#This Row],[POS]],REPLACEMENT_LEVEL[],2,FALSE)</f>
        <v>501</v>
      </c>
      <c r="X549" s="69">
        <f>MYRANKS_H[[#This Row],[PROJ PTS]]-MYRANKS_H[[#This Row],[REPL LEVEL]]</f>
        <v>-479</v>
      </c>
    </row>
    <row r="550" spans="1:24" ht="15" customHeight="1" x14ac:dyDescent="0.25">
      <c r="A550" s="44" t="s">
        <v>17329</v>
      </c>
      <c r="B550" s="46" t="str">
        <f>VLOOKUP(MYRANKS_H[[#This Row],[PLAYERID]],PLAYERIDMAP[],COLUMN(PLAYERIDMAP[LASTNAME]),FALSE)</f>
        <v>Jones</v>
      </c>
      <c r="C550" s="51" t="str">
        <f>VLOOKUP(MYRANKS_H[[#This Row],[PLAYERID]],PLAYERIDMAP[],COLUMN(PLAYERIDMAP[FIRSTNAME]),FALSE)</f>
        <v>James</v>
      </c>
      <c r="D550" s="51" t="str">
        <f>VLOOKUP(MYRANKS_H[[#This Row],[PLAYERID]],PLAYERIDMAP[],COLUMN(PLAYERIDMAP[TEAM]),FALSE)</f>
        <v>SEA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9767</v>
      </c>
      <c r="G550" s="52">
        <f>IFERROR(VLOOKUP(MYRANKS_H[[#This Row],[IDFANGRAPHS]],STEAMER_H[],COLUMN(STEAMER_H[PA]),FALSE),0)</f>
        <v>28</v>
      </c>
      <c r="H550" s="52">
        <f>IFERROR(VLOOKUP(MYRANKS_H[[#This Row],[IDFANGRAPHS]],STEAMER_H[],COLUMN(STEAMER_H[AB]),FALSE),0)</f>
        <v>26</v>
      </c>
      <c r="I550" s="52">
        <f>IFERROR(VLOOKUP(MYRANKS_H[[#This Row],[IDFANGRAPHS]],STEAMER_H[],COLUMN(STEAMER_H[H]),FALSE),0)</f>
        <v>6</v>
      </c>
      <c r="J550" s="52">
        <f>IFERROR(VLOOKUP(MYRANKS_H[[#This Row],[IDFANGRAPHS]],STEAMER_H[],COLUMN(STEAMER_H[2B]),FALSE),0)</f>
        <v>1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3</v>
      </c>
      <c r="N550" s="52">
        <f>IFERROR(VLOOKUP(MYRANKS_H[[#This Row],[IDFANGRAPHS]],STEAMER_H[],COLUMN(STEAMER_H[RBI]),FALSE),0)</f>
        <v>2</v>
      </c>
      <c r="O550" s="52">
        <f>IFERROR(VLOOKUP(MYRANKS_H[[#This Row],[IDFANGRAPHS]],STEAMER_H[],COLUMN(STEAMER_H[BB]),FALSE),0)</f>
        <v>2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6</v>
      </c>
      <c r="R550" s="52">
        <f>IFERROR(VLOOKUP(MYRANKS_H[[#This Row],[IDFANGRAPHS]],STEAMER_H[],COLUMN(STEAMER_H[SB]),FALSE),0)</f>
        <v>1</v>
      </c>
      <c r="S550" s="54">
        <f>IFERROR(MYRANKS_H[[#This Row],[H]]/MYRANKS_H[[#This Row],[AB]],0)</f>
        <v>0.23076923076923078</v>
      </c>
      <c r="T550" s="54">
        <f>IFERROR((MYRANKS_H[[#This Row],[H]]+MYRANKS_H[[#This Row],[BB]]+MYRANKS_H[[#This Row],[HBP]])/(MYRANKS_H[[#This Row],[AB]]+MYRANKS_H[[#This Row],[BB]]+MYRANKS_H[[#This Row],[HBP]]),0)</f>
        <v>0.2857142857142857</v>
      </c>
      <c r="U550" s="54">
        <f>IFERROR((MYRANKS_H[[#This Row],[H]]+MYRANKS_H[[#This Row],[2B]]+2*MYRANKS_H[[#This Row],[3B]]+3*MYRANKS_H[[#This Row],[HR]])/MYRANKS_H[[#This Row],[AB]],0)</f>
        <v>0.26923076923076922</v>
      </c>
      <c r="V5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  <c r="W550" s="69">
        <f>VLOOKUP(MYRANKS_H[[#This Row],[POS]],REPLACEMENT_LEVEL[],2,FALSE)</f>
        <v>496</v>
      </c>
      <c r="X550" s="69">
        <f>MYRANKS_H[[#This Row],[PROJ PTS]]-MYRANKS_H[[#This Row],[REPL LEVEL]]</f>
        <v>-480</v>
      </c>
    </row>
    <row r="551" spans="1:24" ht="15" customHeight="1" x14ac:dyDescent="0.25">
      <c r="A551" s="48" t="s">
        <v>15318</v>
      </c>
      <c r="B551" s="46" t="str">
        <f>VLOOKUP(MYRANKS_H[[#This Row],[PLAYERID]],PLAYERIDMAP[],COLUMN(PLAYERIDMAP[LASTNAME]),FALSE)</f>
        <v>Cabrera</v>
      </c>
      <c r="C551" s="51" t="str">
        <f>VLOOKUP(MYRANKS_H[[#This Row],[PLAYERID]],PLAYERIDMAP[],COLUMN(PLAYERIDMAP[FIRSTNAME]),FALSE)</f>
        <v>Orlando</v>
      </c>
      <c r="D551" s="51" t="str">
        <f>VLOOKUP(MYRANKS_H[[#This Row],[PLAYERID]],PLAYERIDMAP[],COLUMN(PLAYERIDMAP[TEAM]),FALSE)</f>
        <v>N/A</v>
      </c>
      <c r="E551" s="51" t="str">
        <f>VLOOKUP(MYRANKS_H[[#This Row],[PLAYERID]],PLAYERIDMAP[],COLUMN(PLAYERIDMAP[POS]),FALSE)</f>
        <v>SS</v>
      </c>
      <c r="F551" s="51">
        <f>VLOOKUP(MYRANKS_H[[#This Row],[PLAYERID]],PLAYERIDMAP[],COLUMN(PLAYERIDMAP[IDFANGRAPHS]),FALSE)</f>
        <v>766</v>
      </c>
      <c r="G551" s="52">
        <f>IFERROR(VLOOKUP(MYRANKS_H[[#This Row],[IDFANGRAPHS]],STEAMER_H[],COLUMN(STEAMER_H[PA]),FALSE),0)</f>
        <v>0</v>
      </c>
      <c r="H551" s="52">
        <f>IFERROR(VLOOKUP(MYRANKS_H[[#This Row],[IDFANGRAPHS]],STEAMER_H[],COLUMN(STEAMER_H[AB]),FALSE),0)</f>
        <v>0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1" s="69">
        <f>VLOOKUP(MYRANKS_H[[#This Row],[POS]],REPLACEMENT_LEVEL[],2,FALSE)</f>
        <v>480</v>
      </c>
      <c r="X551" s="69">
        <f>MYRANKS_H[[#This Row],[PROJ PTS]]-MYRANKS_H[[#This Row],[REPL LEVEL]]</f>
        <v>-480</v>
      </c>
    </row>
    <row r="552" spans="1:24" ht="15" customHeight="1" x14ac:dyDescent="0.25">
      <c r="A552" s="48" t="s">
        <v>16124</v>
      </c>
      <c r="B552" s="46" t="str">
        <f>VLOOKUP(MYRANKS_H[[#This Row],[PLAYERID]],PLAYERIDMAP[],COLUMN(PLAYERIDMAP[LASTNAME]),FALSE)</f>
        <v>Eckstein</v>
      </c>
      <c r="C552" s="51" t="str">
        <f>VLOOKUP(MYRANKS_H[[#This Row],[PLAYERID]],PLAYERIDMAP[],COLUMN(PLAYERIDMAP[FIRSTNAME]),FALSE)</f>
        <v>David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SS</v>
      </c>
      <c r="F552" s="51">
        <f>VLOOKUP(MYRANKS_H[[#This Row],[PLAYERID]],PLAYERIDMAP[],COLUMN(PLAYERIDMAP[IDFANGRAPHS]),FALSE)</f>
        <v>10</v>
      </c>
      <c r="G552" s="52">
        <f>IFERROR(VLOOKUP(MYRANKS_H[[#This Row],[IDFANGRAPHS]],STEAMER_H[],COLUMN(STEAMER_H[PA]),FALSE),0)</f>
        <v>0</v>
      </c>
      <c r="H552" s="52">
        <f>IFERROR(VLOOKUP(MYRANKS_H[[#This Row],[IDFANGRAPHS]],STEAMER_H[],COLUMN(STEAMER_H[AB]),FALSE),0)</f>
        <v>0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2" s="69">
        <f>VLOOKUP(MYRANKS_H[[#This Row],[POS]],REPLACEMENT_LEVEL[],2,FALSE)</f>
        <v>480</v>
      </c>
      <c r="X552" s="69">
        <f>MYRANKS_H[[#This Row],[PROJ PTS]]-MYRANKS_H[[#This Row],[REPL LEVEL]]</f>
        <v>-480</v>
      </c>
    </row>
    <row r="553" spans="1:24" ht="15" customHeight="1" x14ac:dyDescent="0.25">
      <c r="A553" s="48" t="s">
        <v>17734</v>
      </c>
      <c r="B553" s="46" t="str">
        <f>VLOOKUP(MYRANKS_H[[#This Row],[PLAYERID]],PLAYERIDMAP[],COLUMN(PLAYERIDMAP[LASTNAME]),FALSE)</f>
        <v>Lopez</v>
      </c>
      <c r="C553" s="51" t="str">
        <f>VLOOKUP(MYRANKS_H[[#This Row],[PLAYERID]],PLAYERIDMAP[],COLUMN(PLAYERIDMAP[FIRSTNAME]),FALSE)</f>
        <v>Felipe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SS</v>
      </c>
      <c r="F553" s="51">
        <f>VLOOKUP(MYRANKS_H[[#This Row],[PLAYERID]],PLAYERIDMAP[],COLUMN(PLAYERIDMAP[IDFANGRAPHS]),FALSE)</f>
        <v>1311</v>
      </c>
      <c r="G553" s="52">
        <f>IFERROR(VLOOKUP(MYRANKS_H[[#This Row],[IDFANGRAPHS]],STEAMER_H[],COLUMN(STEAMER_H[PA]),FALSE),0)</f>
        <v>0</v>
      </c>
      <c r="H553" s="52">
        <f>IFERROR(VLOOKUP(MYRANKS_H[[#This Row],[IDFANGRAPHS]],STEAMER_H[],COLUMN(STEAMER_H[AB]),FALSE),0)</f>
        <v>0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3" s="69">
        <f>VLOOKUP(MYRANKS_H[[#This Row],[POS]],REPLACEMENT_LEVEL[],2,FALSE)</f>
        <v>480</v>
      </c>
      <c r="X553" s="69">
        <f>MYRANKS_H[[#This Row],[PROJ PTS]]-MYRANKS_H[[#This Row],[REPL LEVEL]]</f>
        <v>-480</v>
      </c>
    </row>
    <row r="554" spans="1:24" x14ac:dyDescent="0.25">
      <c r="A554" s="44" t="s">
        <v>19376</v>
      </c>
      <c r="B554" s="46" t="str">
        <f>VLOOKUP(MYRANKS_H[[#This Row],[PLAYERID]],PLAYERIDMAP[],COLUMN(PLAYERIDMAP[LASTNAME]),FALSE)</f>
        <v>Sanchez</v>
      </c>
      <c r="C554" s="51" t="str">
        <f>VLOOKUP(MYRANKS_H[[#This Row],[PLAYERID]],PLAYERIDMAP[],COLUMN(PLAYERIDMAP[FIRSTNAME]),FALSE)</f>
        <v>Freddy</v>
      </c>
      <c r="D554" s="51" t="str">
        <f>VLOOKUP(MYRANKS_H[[#This Row],[PLAYERID]],PLAYERIDMAP[],COLUMN(PLAYERIDMAP[TEAM]),FALSE)</f>
        <v>N/A</v>
      </c>
      <c r="E554" s="51" t="str">
        <f>VLOOKUP(MYRANKS_H[[#This Row],[PLAYERID]],PLAYERIDMAP[],COLUMN(PLAYERIDMAP[POS]),FALSE)</f>
        <v>SS</v>
      </c>
      <c r="F554" s="51">
        <f>VLOOKUP(MYRANKS_H[[#This Row],[PLAYERID]],PLAYERIDMAP[],COLUMN(PLAYERIDMAP[IDFANGRAPHS]),FALSE)</f>
        <v>1624</v>
      </c>
      <c r="G554" s="52">
        <f>IFERROR(VLOOKUP(MYRANKS_H[[#This Row],[IDFANGRAPHS]],STEAMER_H[],COLUMN(STEAMER_H[PA]),FALSE),0)</f>
        <v>0</v>
      </c>
      <c r="H554" s="52">
        <f>IFERROR(VLOOKUP(MYRANKS_H[[#This Row],[IDFANGRAPHS]],STEAMER_H[],COLUMN(STEAMER_H[AB]),FALSE),0)</f>
        <v>0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4" s="69">
        <f>VLOOKUP(MYRANKS_H[[#This Row],[POS]],REPLACEMENT_LEVEL[],2,FALSE)</f>
        <v>480</v>
      </c>
      <c r="X554" s="69">
        <f>MYRANKS_H[[#This Row],[PROJ PTS]]-MYRANKS_H[[#This Row],[REPL LEVEL]]</f>
        <v>-480</v>
      </c>
    </row>
    <row r="555" spans="1:24" ht="15" customHeight="1" x14ac:dyDescent="0.25">
      <c r="A555" s="44" t="s">
        <v>14888</v>
      </c>
      <c r="B555" s="46" t="str">
        <f>VLOOKUP(MYRANKS_H[[#This Row],[PLAYERID]],PLAYERIDMAP[],COLUMN(PLAYERIDMAP[LASTNAME]),FALSE)</f>
        <v>Bartlett</v>
      </c>
      <c r="C555" s="51" t="str">
        <f>VLOOKUP(MYRANKS_H[[#This Row],[PLAYERID]],PLAYERIDMAP[],COLUMN(PLAYERIDMAP[FIRSTNAME]),FALSE)</f>
        <v>Jason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8219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5" s="69">
        <f>VLOOKUP(MYRANKS_H[[#This Row],[POS]],REPLACEMENT_LEVEL[],2,FALSE)</f>
        <v>480</v>
      </c>
      <c r="X555" s="69">
        <f>MYRANKS_H[[#This Row],[PROJ PTS]]-MYRANKS_H[[#This Row],[REPL LEVEL]]</f>
        <v>-481</v>
      </c>
    </row>
    <row r="556" spans="1:24" ht="15" customHeight="1" x14ac:dyDescent="0.25">
      <c r="A556" s="44" t="s">
        <v>15036</v>
      </c>
      <c r="B556" s="46" t="str">
        <f>VLOOKUP(MYRANKS_H[[#This Row],[PLAYERID]],PLAYERIDMAP[],COLUMN(PLAYERIDMAP[LASTNAME]),FALSE)</f>
        <v>Bianchi</v>
      </c>
      <c r="C556" s="51" t="str">
        <f>VLOOKUP(MYRANKS_H[[#This Row],[PLAYERID]],PLAYERIDMAP[],COLUMN(PLAYERIDMAP[FIRSTNAME]),FALSE)</f>
        <v>Jeff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SS</v>
      </c>
      <c r="F556" s="51">
        <f>VLOOKUP(MYRANKS_H[[#This Row],[PLAYERID]],PLAYERIDMAP[],COLUMN(PLAYERIDMAP[IDFANGRAPHS]),FALSE)</f>
        <v>9958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6" s="69">
        <f>VLOOKUP(MYRANKS_H[[#This Row],[POS]],REPLACEMENT_LEVEL[],2,FALSE)</f>
        <v>480</v>
      </c>
      <c r="X556" s="69">
        <f>MYRANKS_H[[#This Row],[PROJ PTS]]-MYRANKS_H[[#This Row],[REPL LEVEL]]</f>
        <v>-481</v>
      </c>
    </row>
    <row r="557" spans="1:24" ht="15" customHeight="1" x14ac:dyDescent="0.25">
      <c r="A557" s="44" t="s">
        <v>15442</v>
      </c>
      <c r="B557" s="46" t="str">
        <f>VLOOKUP(MYRANKS_H[[#This Row],[PLAYERID]],PLAYERIDMAP[],COLUMN(PLAYERIDMAP[LASTNAME]),FALSE)</f>
        <v>Carroll</v>
      </c>
      <c r="C557" s="51" t="str">
        <f>VLOOKUP(MYRANKS_H[[#This Row],[PLAYERID]],PLAYERIDMAP[],COLUMN(PLAYERIDMAP[FIRSTNAME]),FALSE)</f>
        <v>Jamey</v>
      </c>
      <c r="D557" s="51" t="str">
        <f>VLOOKUP(MYRANKS_H[[#This Row],[PLAYERID]],PLAYERIDMAP[],COLUMN(PLAYERIDMAP[TEAM]),FALSE)</f>
        <v>MIN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1591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7" s="69">
        <f>VLOOKUP(MYRANKS_H[[#This Row],[POS]],REPLACEMENT_LEVEL[],2,FALSE)</f>
        <v>480</v>
      </c>
      <c r="X557" s="69">
        <f>MYRANKS_H[[#This Row],[PROJ PTS]]-MYRANKS_H[[#This Row],[REPL LEVEL]]</f>
        <v>-481</v>
      </c>
    </row>
    <row r="558" spans="1:24" x14ac:dyDescent="0.25">
      <c r="A558" s="44" t="s">
        <v>15500</v>
      </c>
      <c r="B558" s="46" t="str">
        <f>VLOOKUP(MYRANKS_H[[#This Row],[PLAYERID]],PLAYERIDMAP[],COLUMN(PLAYERIDMAP[LASTNAME]),FALSE)</f>
        <v>Cedeno</v>
      </c>
      <c r="C558" s="51" t="str">
        <f>VLOOKUP(MYRANKS_H[[#This Row],[PLAYERID]],PLAYERIDMAP[],COLUMN(PLAYERIDMAP[FIRSTNAME]),FALSE)</f>
        <v>Ronny</v>
      </c>
      <c r="D558" s="51" t="str">
        <f>VLOOKUP(MYRANKS_H[[#This Row],[PLAYERID]],PLAYERIDMAP[],COLUMN(PLAYERIDMAP[TEAM]),FALSE)</f>
        <v>STL</v>
      </c>
      <c r="E558" s="51" t="str">
        <f>VLOOKUP(MYRANKS_H[[#This Row],[PLAYERID]],PLAYERIDMAP[],COLUMN(PLAYERIDMAP[POS]),FALSE)</f>
        <v>SS</v>
      </c>
      <c r="F558" s="51">
        <f>VLOOKUP(MYRANKS_H[[#This Row],[PLAYERID]],PLAYERIDMAP[],COLUMN(PLAYERIDMAP[IDFANGRAPHS]),FALSE)</f>
        <v>2179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8" s="69">
        <f>VLOOKUP(MYRANKS_H[[#This Row],[POS]],REPLACEMENT_LEVEL[],2,FALSE)</f>
        <v>480</v>
      </c>
      <c r="X558" s="69">
        <f>MYRANKS_H[[#This Row],[PROJ PTS]]-MYRANKS_H[[#This Row],[REPL LEVEL]]</f>
        <v>-481</v>
      </c>
    </row>
    <row r="559" spans="1:24" ht="15" customHeight="1" x14ac:dyDescent="0.25">
      <c r="A559" s="44" t="s">
        <v>15717</v>
      </c>
      <c r="B559" s="46" t="str">
        <f>VLOOKUP(MYRANKS_H[[#This Row],[PLAYERID]],PLAYERIDMAP[],COLUMN(PLAYERIDMAP[LASTNAME]),FALSE)</f>
        <v>Correa</v>
      </c>
      <c r="C559" s="51" t="str">
        <f>VLOOKUP(MYRANKS_H[[#This Row],[PLAYERID]],PLAYERIDMAP[],COLUMN(PLAYERIDMAP[FIRSTNAME]),FALSE)</f>
        <v>Carlos</v>
      </c>
      <c r="D559" s="51" t="str">
        <f>VLOOKUP(MYRANKS_H[[#This Row],[PLAYERID]],PLAYERIDMAP[],COLUMN(PLAYERIDMAP[TEAM]),FALSE)</f>
        <v>HOU</v>
      </c>
      <c r="E559" s="51" t="str">
        <f>VLOOKUP(MYRANKS_H[[#This Row],[PLAYERID]],PLAYERIDMAP[],COLUMN(PLAYERIDMAP[POS]),FALSE)</f>
        <v>SS</v>
      </c>
      <c r="F559" s="51" t="str">
        <f>VLOOKUP(MYRANKS_H[[#This Row],[PLAYERID]],PLAYERIDMAP[],COLUMN(PLAYERIDMAP[IDFANGRAPHS]),FALSE)</f>
        <v>sa657850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9" s="69">
        <f>VLOOKUP(MYRANKS_H[[#This Row],[POS]],REPLACEMENT_LEVEL[],2,FALSE)</f>
        <v>480</v>
      </c>
      <c r="X559" s="69">
        <f>MYRANKS_H[[#This Row],[PROJ PTS]]-MYRANKS_H[[#This Row],[REPL LEVEL]]</f>
        <v>-481</v>
      </c>
    </row>
    <row r="560" spans="1:24" ht="15" customHeight="1" x14ac:dyDescent="0.25">
      <c r="A560" s="44" t="s">
        <v>15785</v>
      </c>
      <c r="B560" s="46" t="str">
        <f>VLOOKUP(MYRANKS_H[[#This Row],[PLAYERID]],PLAYERIDMAP[],COLUMN(PLAYERIDMAP[LASTNAME]),FALSE)</f>
        <v>Cruz</v>
      </c>
      <c r="C560" s="51" t="str">
        <f>VLOOKUP(MYRANKS_H[[#This Row],[PLAYERID]],PLAYERIDMAP[],COLUMN(PLAYERIDMAP[FIRSTNAME]),FALSE)</f>
        <v>Luis</v>
      </c>
      <c r="D560" s="51" t="str">
        <f>VLOOKUP(MYRANKS_H[[#This Row],[PLAYERID]],PLAYERIDMAP[],COLUMN(PLAYERIDMAP[TEAM]),FALSE)</f>
        <v>LAD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3188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0" s="69">
        <f>VLOOKUP(MYRANKS_H[[#This Row],[POS]],REPLACEMENT_LEVEL[],2,FALSE)</f>
        <v>480</v>
      </c>
      <c r="X560" s="69">
        <f>MYRANKS_H[[#This Row],[PROJ PTS]]-MYRANKS_H[[#This Row],[REPL LEVEL]]</f>
        <v>-481</v>
      </c>
    </row>
    <row r="561" spans="1:24" ht="15" customHeight="1" x14ac:dyDescent="0.25">
      <c r="A561" s="44" t="s">
        <v>15829</v>
      </c>
      <c r="B561" s="46" t="str">
        <f>VLOOKUP(MYRANKS_H[[#This Row],[PLAYERID]],PLAYERIDMAP[],COLUMN(PLAYERIDMAP[LASTNAME]),FALSE)</f>
        <v>d'Arnaud</v>
      </c>
      <c r="C561" s="51" t="str">
        <f>VLOOKUP(MYRANKS_H[[#This Row],[PLAYERID]],PLAYERIDMAP[],COLUMN(PLAYERIDMAP[FIRSTNAME]),FALSE)</f>
        <v>Chase</v>
      </c>
      <c r="D561" s="51" t="str">
        <f>VLOOKUP(MYRANKS_H[[#This Row],[PLAYERID]],PLAYERIDMAP[],COLUMN(PLAYERIDMAP[TEAM]),FALSE)</f>
        <v>PIT</v>
      </c>
      <c r="E561" s="51" t="str">
        <f>VLOOKUP(MYRANKS_H[[#This Row],[PLAYERID]],PLAYERIDMAP[],COLUMN(PLAYERIDMAP[POS]),FALSE)</f>
        <v>SS</v>
      </c>
      <c r="F561" s="51">
        <f>VLOOKUP(MYRANKS_H[[#This Row],[PLAYERID]],PLAYERIDMAP[],COLUMN(PLAYERIDMAP[IDFANGRAPHS]),FALSE)</f>
        <v>6652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1" s="69">
        <f>VLOOKUP(MYRANKS_H[[#This Row],[POS]],REPLACEMENT_LEVEL[],2,FALSE)</f>
        <v>480</v>
      </c>
      <c r="X561" s="69">
        <f>MYRANKS_H[[#This Row],[PROJ PTS]]-MYRANKS_H[[#This Row],[REPL LEVEL]]</f>
        <v>-481</v>
      </c>
    </row>
    <row r="562" spans="1:24" ht="15" customHeight="1" x14ac:dyDescent="0.25">
      <c r="A562" s="44" t="s">
        <v>15972</v>
      </c>
      <c r="B562" s="46" t="str">
        <f>VLOOKUP(MYRANKS_H[[#This Row],[PLAYERID]],PLAYERIDMAP[],COLUMN(PLAYERIDMAP[LASTNAME]),FALSE)</f>
        <v>Diaz</v>
      </c>
      <c r="C562" s="51" t="str">
        <f>VLOOKUP(MYRANKS_H[[#This Row],[PLAYERID]],PLAYERIDMAP[],COLUMN(PLAYERIDMAP[FIRSTNAME]),FALSE)</f>
        <v>Juan</v>
      </c>
      <c r="D562" s="51" t="str">
        <f>VLOOKUP(MYRANKS_H[[#This Row],[PLAYERID]],PLAYERIDMAP[],COLUMN(PLAYERIDMAP[TEAM]),FALSE)</f>
        <v>CLE</v>
      </c>
      <c r="E562" s="51" t="str">
        <f>VLOOKUP(MYRANKS_H[[#This Row],[PLAYERID]],PLAYERIDMAP[],COLUMN(PLAYERIDMAP[POS]),FALSE)</f>
        <v>SS</v>
      </c>
      <c r="F562" s="51">
        <f>VLOOKUP(MYRANKS_H[[#This Row],[PLAYERID]],PLAYERIDMAP[],COLUMN(PLAYERIDMAP[IDFANGRAPHS]),FALSE)</f>
        <v>9235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2" s="69">
        <f>VLOOKUP(MYRANKS_H[[#This Row],[POS]],REPLACEMENT_LEVEL[],2,FALSE)</f>
        <v>480</v>
      </c>
      <c r="X562" s="69">
        <f>MYRANKS_H[[#This Row],[PROJ PTS]]-MYRANKS_H[[#This Row],[REPL LEVEL]]</f>
        <v>-481</v>
      </c>
    </row>
    <row r="563" spans="1:24" ht="15" customHeight="1" x14ac:dyDescent="0.25">
      <c r="A563" s="44" t="s">
        <v>16015</v>
      </c>
      <c r="B563" s="46" t="str">
        <f>VLOOKUP(MYRANKS_H[[#This Row],[PLAYERID]],PLAYERIDMAP[],COLUMN(PLAYERIDMAP[LASTNAME]),FALSE)</f>
        <v>Donald</v>
      </c>
      <c r="C563" s="51" t="str">
        <f>VLOOKUP(MYRANKS_H[[#This Row],[PLAYERID]],PLAYERIDMAP[],COLUMN(PLAYERIDMAP[FIRSTNAME]),FALSE)</f>
        <v>Jason</v>
      </c>
      <c r="D563" s="51" t="str">
        <f>VLOOKUP(MYRANKS_H[[#This Row],[PLAYERID]],PLAYERIDMAP[],COLUMN(PLAYERIDMAP[TEAM]),FALSE)</f>
        <v>CIN</v>
      </c>
      <c r="E563" s="51" t="str">
        <f>VLOOKUP(MYRANKS_H[[#This Row],[PLAYERID]],PLAYERIDMAP[],COLUMN(PLAYERIDMAP[POS]),FALSE)</f>
        <v>SS</v>
      </c>
      <c r="F563" s="51">
        <f>VLOOKUP(MYRANKS_H[[#This Row],[PLAYERID]],PLAYERIDMAP[],COLUMN(PLAYERIDMAP[IDFANGRAPHS]),FALSE)</f>
        <v>9331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3" s="69">
        <f>VLOOKUP(MYRANKS_H[[#This Row],[POS]],REPLACEMENT_LEVEL[],2,FALSE)</f>
        <v>480</v>
      </c>
      <c r="X563" s="69">
        <f>MYRANKS_H[[#This Row],[PROJ PTS]]-MYRANKS_H[[#This Row],[REPL LEVEL]]</f>
        <v>-481</v>
      </c>
    </row>
    <row r="564" spans="1:24" x14ac:dyDescent="0.25">
      <c r="A564" s="44" t="s">
        <v>16593</v>
      </c>
      <c r="B564" s="46" t="str">
        <f>VLOOKUP(MYRANKS_H[[#This Row],[PLAYERID]],PLAYERIDMAP[],COLUMN(PLAYERIDMAP[LASTNAME]),FALSE)</f>
        <v>Gonzalez</v>
      </c>
      <c r="C564" s="51" t="str">
        <f>VLOOKUP(MYRANKS_H[[#This Row],[PLAYERID]],PLAYERIDMAP[],COLUMN(PLAYERIDMAP[FIRSTNAME]),FALSE)</f>
        <v>Alex</v>
      </c>
      <c r="D564" s="51" t="str">
        <f>VLOOKUP(MYRANKS_H[[#This Row],[PLAYERID]],PLAYERIDMAP[],COLUMN(PLAYERIDMAP[TEAM]),FALSE)</f>
        <v>N/A</v>
      </c>
      <c r="E564" s="51" t="str">
        <f>VLOOKUP(MYRANKS_H[[#This Row],[PLAYERID]],PLAYERIDMAP[],COLUMN(PLAYERIDMAP[POS]),FALSE)</f>
        <v>SS</v>
      </c>
      <c r="F564" s="51">
        <f>VLOOKUP(MYRANKS_H[[#This Row],[PLAYERID]],PLAYERIDMAP[],COLUMN(PLAYERIDMAP[IDFANGRAPHS]),FALSE)</f>
        <v>520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4" s="69">
        <f>VLOOKUP(MYRANKS_H[[#This Row],[POS]],REPLACEMENT_LEVEL[],2,FALSE)</f>
        <v>480</v>
      </c>
      <c r="X564" s="69">
        <f>MYRANKS_H[[#This Row],[PROJ PTS]]-MYRANKS_H[[#This Row],[REPL LEVEL]]</f>
        <v>-481</v>
      </c>
    </row>
    <row r="565" spans="1:24" ht="15" customHeight="1" x14ac:dyDescent="0.25">
      <c r="A565" s="44" t="s">
        <v>16770</v>
      </c>
      <c r="B565" s="46" t="str">
        <f>VLOOKUP(MYRANKS_H[[#This Row],[PLAYERID]],PLAYERIDMAP[],COLUMN(PLAYERIDMAP[LASTNAME]),FALSE)</f>
        <v>Hairston</v>
      </c>
      <c r="C565" s="51" t="str">
        <f>VLOOKUP(MYRANKS_H[[#This Row],[PLAYERID]],PLAYERIDMAP[],COLUMN(PLAYERIDMAP[FIRSTNAME]),FALSE)</f>
        <v>Jerry</v>
      </c>
      <c r="D565" s="51" t="str">
        <f>VLOOKUP(MYRANKS_H[[#This Row],[PLAYERID]],PLAYERIDMAP[],COLUMN(PLAYERIDMAP[TEAM]),FALSE)</f>
        <v>N/A</v>
      </c>
      <c r="E565" s="51" t="str">
        <f>VLOOKUP(MYRANKS_H[[#This Row],[PLAYERID]],PLAYERIDMAP[],COLUMN(PLAYERIDMAP[POS]),FALSE)</f>
        <v>SS</v>
      </c>
      <c r="F565" s="51">
        <f>VLOOKUP(MYRANKS_H[[#This Row],[PLAYERID]],PLAYERIDMAP[],COLUMN(PLAYERIDMAP[IDFANGRAPHS]),FALSE)</f>
        <v>144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5" s="69">
        <f>VLOOKUP(MYRANKS_H[[#This Row],[POS]],REPLACEMENT_LEVEL[],2,FALSE)</f>
        <v>480</v>
      </c>
      <c r="X565" s="69">
        <f>MYRANKS_H[[#This Row],[PROJ PTS]]-MYRANKS_H[[#This Row],[REPL LEVEL]]</f>
        <v>-481</v>
      </c>
    </row>
    <row r="566" spans="1:24" ht="15" customHeight="1" x14ac:dyDescent="0.25">
      <c r="A566" s="44" t="s">
        <v>16967</v>
      </c>
      <c r="B566" s="46" t="str">
        <f>VLOOKUP(MYRANKS_H[[#This Row],[PLAYERID]],PLAYERIDMAP[],COLUMN(PLAYERIDMAP[LASTNAME]),FALSE)</f>
        <v>Hernandez</v>
      </c>
      <c r="C566" s="51" t="str">
        <f>VLOOKUP(MYRANKS_H[[#This Row],[PLAYERID]],PLAYERIDMAP[],COLUMN(PLAYERIDMAP[FIRSTNAME]),FALSE)</f>
        <v>Luis</v>
      </c>
      <c r="D566" s="51" t="str">
        <f>VLOOKUP(MYRANKS_H[[#This Row],[PLAYERID]],PLAYERIDMAP[],COLUMN(PLAYERIDMAP[TEAM]),FALSE)</f>
        <v>TEX</v>
      </c>
      <c r="E566" s="51" t="str">
        <f>VLOOKUP(MYRANKS_H[[#This Row],[PLAYERID]],PLAYERIDMAP[],COLUMN(PLAYERIDMAP[POS]),FALSE)</f>
        <v>SS</v>
      </c>
      <c r="F566" s="51">
        <f>VLOOKUP(MYRANKS_H[[#This Row],[PLAYERID]],PLAYERIDMAP[],COLUMN(PLAYERIDMAP[IDFANGRAPHS]),FALSE)</f>
        <v>3206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6" s="69">
        <f>VLOOKUP(MYRANKS_H[[#This Row],[POS]],REPLACEMENT_LEVEL[],2,FALSE)</f>
        <v>480</v>
      </c>
      <c r="X566" s="69">
        <f>MYRANKS_H[[#This Row],[PROJ PTS]]-MYRANKS_H[[#This Row],[REPL LEVEL]]</f>
        <v>-481</v>
      </c>
    </row>
    <row r="567" spans="1:24" ht="15" customHeight="1" x14ac:dyDescent="0.25">
      <c r="A567" s="44" t="s">
        <v>17205</v>
      </c>
      <c r="B567" s="46" t="str">
        <f>VLOOKUP(MYRANKS_H[[#This Row],[PLAYERID]],PLAYERIDMAP[],COLUMN(PLAYERIDMAP[LASTNAME]),FALSE)</f>
        <v>Jackson</v>
      </c>
      <c r="C567" s="51" t="str">
        <f>VLOOKUP(MYRANKS_H[[#This Row],[PLAYERID]],PLAYERIDMAP[],COLUMN(PLAYERIDMAP[FIRSTNAME]),FALSE)</f>
        <v>Ryan</v>
      </c>
      <c r="D567" s="51" t="str">
        <f>VLOOKUP(MYRANKS_H[[#This Row],[PLAYERID]],PLAYERIDMAP[],COLUMN(PLAYERIDMAP[TEAM]),FALSE)</f>
        <v>KC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6596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7" s="69">
        <f>VLOOKUP(MYRANKS_H[[#This Row],[POS]],REPLACEMENT_LEVEL[],2,FALSE)</f>
        <v>480</v>
      </c>
      <c r="X567" s="69">
        <f>MYRANKS_H[[#This Row],[PROJ PTS]]-MYRANKS_H[[#This Row],[REPL LEVEL]]</f>
        <v>-481</v>
      </c>
    </row>
    <row r="568" spans="1:24" ht="15" customHeight="1" x14ac:dyDescent="0.25">
      <c r="A568" s="44" t="s">
        <v>17213</v>
      </c>
      <c r="B568" s="46" t="str">
        <f>VLOOKUP(MYRANKS_H[[#This Row],[PLAYERID]],PLAYERIDMAP[],COLUMN(PLAYERIDMAP[LASTNAME]),FALSE)</f>
        <v>Janish</v>
      </c>
      <c r="C568" s="51" t="str">
        <f>VLOOKUP(MYRANKS_H[[#This Row],[PLAYERID]],PLAYERIDMAP[],COLUMN(PLAYERIDMAP[FIRSTNAME]),FALSE)</f>
        <v>Paul</v>
      </c>
      <c r="D568" s="51" t="str">
        <f>VLOOKUP(MYRANKS_H[[#This Row],[PLAYERID]],PLAYERIDMAP[],COLUMN(PLAYERIDMAP[TEAM]),FALSE)</f>
        <v>ATL</v>
      </c>
      <c r="E568" s="51" t="str">
        <f>VLOOKUP(MYRANKS_H[[#This Row],[PLAYERID]],PLAYERIDMAP[],COLUMN(PLAYERIDMAP[POS]),FALSE)</f>
        <v>SS</v>
      </c>
      <c r="F568" s="51">
        <f>VLOOKUP(MYRANKS_H[[#This Row],[PLAYERID]],PLAYERIDMAP[],COLUMN(PLAYERIDMAP[IDFANGRAPHS]),FALSE)</f>
        <v>7412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8" s="69">
        <f>VLOOKUP(MYRANKS_H[[#This Row],[POS]],REPLACEMENT_LEVEL[],2,FALSE)</f>
        <v>480</v>
      </c>
      <c r="X568" s="69">
        <f>MYRANKS_H[[#This Row],[PROJ PTS]]-MYRANKS_H[[#This Row],[REPL LEVEL]]</f>
        <v>-481</v>
      </c>
    </row>
    <row r="569" spans="1:24" ht="15" customHeight="1" x14ac:dyDescent="0.25">
      <c r="A569" s="44" t="s">
        <v>17258</v>
      </c>
      <c r="B569" s="46" t="str">
        <f>VLOOKUP(MYRANKS_H[[#This Row],[PLAYERID]],PLAYERIDMAP[],COLUMN(PLAYERIDMAP[LASTNAME]),FALSE)</f>
        <v>Jeter</v>
      </c>
      <c r="C569" s="51" t="str">
        <f>VLOOKUP(MYRANKS_H[[#This Row],[PLAYERID]],PLAYERIDMAP[],COLUMN(PLAYERIDMAP[FIRSTNAME]),FALSE)</f>
        <v>Derek</v>
      </c>
      <c r="D569" s="51" t="str">
        <f>VLOOKUP(MYRANKS_H[[#This Row],[PLAYERID]],PLAYERIDMAP[],COLUMN(PLAYERIDMAP[TEAM]),FALSE)</f>
        <v>N/A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826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9" s="69">
        <f>VLOOKUP(MYRANKS_H[[#This Row],[POS]],REPLACEMENT_LEVEL[],2,FALSE)</f>
        <v>480</v>
      </c>
      <c r="X569" s="69">
        <f>MYRANKS_H[[#This Row],[PROJ PTS]]-MYRANKS_H[[#This Row],[REPL LEVEL]]</f>
        <v>-481</v>
      </c>
    </row>
    <row r="570" spans="1:24" ht="15" customHeight="1" x14ac:dyDescent="0.25">
      <c r="A570" s="44" t="s">
        <v>18129</v>
      </c>
      <c r="B570" s="46" t="str">
        <f>VLOOKUP(MYRANKS_H[[#This Row],[PLAYERID]],PLAYERIDMAP[],COLUMN(PLAYERIDMAP[LASTNAME]),FALSE)</f>
        <v>Merchan</v>
      </c>
      <c r="C570" s="51" t="str">
        <f>VLOOKUP(MYRANKS_H[[#This Row],[PLAYERID]],PLAYERIDMAP[],COLUMN(PLAYERIDMAP[FIRSTNAME]),FALSE)</f>
        <v>Jesus</v>
      </c>
      <c r="D570" s="51" t="str">
        <f>VLOOKUP(MYRANKS_H[[#This Row],[PLAYERID]],PLAYERIDMAP[],COLUMN(PLAYERIDMAP[TEAM]),FALSE)</f>
        <v>N/A</v>
      </c>
      <c r="E570" s="51" t="str">
        <f>VLOOKUP(MYRANKS_H[[#This Row],[PLAYERID]],PLAYERIDMAP[],COLUMN(PLAYERIDMAP[POS]),FALSE)</f>
        <v>SS</v>
      </c>
      <c r="F570" s="51" t="str">
        <f>VLOOKUP(MYRANKS_H[[#This Row],[PLAYERID]],PLAYERIDMAP[],COLUMN(PLAYERIDMAP[IDFANGRAPHS]),FALSE)</f>
        <v>sa199270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0" s="69">
        <f>VLOOKUP(MYRANKS_H[[#This Row],[POS]],REPLACEMENT_LEVEL[],2,FALSE)</f>
        <v>480</v>
      </c>
      <c r="X570" s="69">
        <f>MYRANKS_H[[#This Row],[PROJ PTS]]-MYRANKS_H[[#This Row],[REPL LEVEL]]</f>
        <v>-481</v>
      </c>
    </row>
    <row r="571" spans="1:24" ht="15" customHeight="1" x14ac:dyDescent="0.25">
      <c r="A571" s="44" t="s">
        <v>18347</v>
      </c>
      <c r="B571" s="46" t="str">
        <f>VLOOKUP(MYRANKS_H[[#This Row],[PLAYERID]],PLAYERIDMAP[],COLUMN(PLAYERIDMAP[LASTNAME]),FALSE)</f>
        <v>Nakajima</v>
      </c>
      <c r="C571" s="51" t="str">
        <f>VLOOKUP(MYRANKS_H[[#This Row],[PLAYERID]],PLAYERIDMAP[],COLUMN(PLAYERIDMAP[FIRSTNAME]),FALSE)</f>
        <v>Hiroyuki</v>
      </c>
      <c r="D571" s="51" t="str">
        <f>VLOOKUP(MYRANKS_H[[#This Row],[PLAYERID]],PLAYERIDMAP[],COLUMN(PLAYERIDMAP[TEAM]),FALSE)</f>
        <v>OAK</v>
      </c>
      <c r="E571" s="51" t="str">
        <f>VLOOKUP(MYRANKS_H[[#This Row],[PLAYERID]],PLAYERIDMAP[],COLUMN(PLAYERIDMAP[POS]),FALSE)</f>
        <v>SS</v>
      </c>
      <c r="F571" s="51">
        <f>VLOOKUP(MYRANKS_H[[#This Row],[PLAYERID]],PLAYERIDMAP[],COLUMN(PLAYERIDMAP[IDFANGRAPHS]),FALSE)</f>
        <v>14446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1" s="69">
        <f>VLOOKUP(MYRANKS_H[[#This Row],[POS]],REPLACEMENT_LEVEL[],2,FALSE)</f>
        <v>480</v>
      </c>
      <c r="X571" s="69">
        <f>MYRANKS_H[[#This Row],[PROJ PTS]]-MYRANKS_H[[#This Row],[REPL LEVEL]]</f>
        <v>-481</v>
      </c>
    </row>
    <row r="572" spans="1:24" ht="15" customHeight="1" x14ac:dyDescent="0.25">
      <c r="A572" s="44" t="s">
        <v>18416</v>
      </c>
      <c r="B572" s="46" t="str">
        <f>VLOOKUP(MYRANKS_H[[#This Row],[PLAYERID]],PLAYERIDMAP[],COLUMN(PLAYERIDMAP[LASTNAME]),FALSE)</f>
        <v>Nishioka</v>
      </c>
      <c r="C572" s="51" t="str">
        <f>VLOOKUP(MYRANKS_H[[#This Row],[PLAYERID]],PLAYERIDMAP[],COLUMN(PLAYERIDMAP[FIRSTNAME]),FALSE)</f>
        <v>Tsuyoshi</v>
      </c>
      <c r="D572" s="51" t="str">
        <f>VLOOKUP(MYRANKS_H[[#This Row],[PLAYERID]],PLAYERIDMAP[],COLUMN(PLAYERIDMAP[TEAM]),FALSE)</f>
        <v>MIN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11531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2" s="69">
        <f>VLOOKUP(MYRANKS_H[[#This Row],[POS]],REPLACEMENT_LEVEL[],2,FALSE)</f>
        <v>480</v>
      </c>
      <c r="X572" s="69">
        <f>MYRANKS_H[[#This Row],[PROJ PTS]]-MYRANKS_H[[#This Row],[REPL LEVEL]]</f>
        <v>-481</v>
      </c>
    </row>
    <row r="573" spans="1:24" ht="15" customHeight="1" x14ac:dyDescent="0.25">
      <c r="A573" s="44" t="s">
        <v>18958</v>
      </c>
      <c r="B573" s="46" t="str">
        <f>VLOOKUP(MYRANKS_H[[#This Row],[PLAYERID]],PLAYERIDMAP[],COLUMN(PLAYERIDMAP[LASTNAME]),FALSE)</f>
        <v>Quintanilla</v>
      </c>
      <c r="C573" s="51" t="str">
        <f>VLOOKUP(MYRANKS_H[[#This Row],[PLAYERID]],PLAYERIDMAP[],COLUMN(PLAYERIDMAP[FIRSTNAME]),FALSE)</f>
        <v>Omar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SS</v>
      </c>
      <c r="F573" s="51">
        <f>VLOOKUP(MYRANKS_H[[#This Row],[PLAYERID]],PLAYERIDMAP[],COLUMN(PLAYERIDMAP[IDFANGRAPHS]),FALSE)</f>
        <v>6335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3" s="69">
        <f>VLOOKUP(MYRANKS_H[[#This Row],[POS]],REPLACEMENT_LEVEL[],2,FALSE)</f>
        <v>480</v>
      </c>
      <c r="X573" s="69">
        <f>MYRANKS_H[[#This Row],[PROJ PTS]]-MYRANKS_H[[#This Row],[REPL LEVEL]]</f>
        <v>-481</v>
      </c>
    </row>
    <row r="574" spans="1:24" x14ac:dyDescent="0.25">
      <c r="A574" s="44" t="s">
        <v>19745</v>
      </c>
      <c r="B574" s="46" t="str">
        <f>VLOOKUP(MYRANKS_H[[#This Row],[PLAYERID]],PLAYERIDMAP[],COLUMN(PLAYERIDMAP[LASTNAME]),FALSE)</f>
        <v>Suarez</v>
      </c>
      <c r="C574" s="51" t="str">
        <f>VLOOKUP(MYRANKS_H[[#This Row],[PLAYERID]],PLAYERIDMAP[],COLUMN(PLAYERIDMAP[FIRSTNAME]),FALSE)</f>
        <v>Eugenio</v>
      </c>
      <c r="D574" s="51" t="str">
        <f>VLOOKUP(MYRANKS_H[[#This Row],[PLAYERID]],PLAYERIDMAP[],COLUMN(PLAYERIDMAP[TEAM]),FALSE)</f>
        <v>CIN</v>
      </c>
      <c r="E574" s="51" t="str">
        <f>VLOOKUP(MYRANKS_H[[#This Row],[PLAYERID]],PLAYERIDMAP[],COLUMN(PLAYERIDMAP[POS]),FALSE)</f>
        <v>SS</v>
      </c>
      <c r="F574" s="51">
        <f>VLOOKUP(MYRANKS_H[[#This Row],[PLAYERID]],PLAYERIDMAP[],COLUMN(PLAYERIDMAP[IDFANGRAPHS]),FALSE)</f>
        <v>12552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4" s="69">
        <f>VLOOKUP(MYRANKS_H[[#This Row],[POS]],REPLACEMENT_LEVEL[],2,FALSE)</f>
        <v>480</v>
      </c>
      <c r="X574" s="69">
        <f>MYRANKS_H[[#This Row],[PROJ PTS]]-MYRANKS_H[[#This Row],[REPL LEVEL]]</f>
        <v>-481</v>
      </c>
    </row>
    <row r="575" spans="1:24" ht="15" customHeight="1" x14ac:dyDescent="0.25">
      <c r="A575" s="44" t="s">
        <v>19830</v>
      </c>
      <c r="B575" s="46" t="str">
        <f>VLOOKUP(MYRANKS_H[[#This Row],[PLAYERID]],PLAYERIDMAP[],COLUMN(PLAYERIDMAP[LASTNAME]),FALSE)</f>
        <v>Tejada</v>
      </c>
      <c r="C575" s="51" t="str">
        <f>VLOOKUP(MYRANKS_H[[#This Row],[PLAYERID]],PLAYERIDMAP[],COLUMN(PLAYERIDMAP[FIRSTNAME]),FALSE)</f>
        <v>Miguel</v>
      </c>
      <c r="D575" s="51" t="str">
        <f>VLOOKUP(MYRANKS_H[[#This Row],[PLAYERID]],PLAYERIDMAP[],COLUMN(PLAYERIDMAP[TEAM]),FALSE)</f>
        <v>N/A</v>
      </c>
      <c r="E575" s="51" t="str">
        <f>VLOOKUP(MYRANKS_H[[#This Row],[PLAYERID]],PLAYERIDMAP[],COLUMN(PLAYERIDMAP[POS]),FALSE)</f>
        <v>SS</v>
      </c>
      <c r="F575" s="51">
        <f>VLOOKUP(MYRANKS_H[[#This Row],[PLAYERID]],PLAYERIDMAP[],COLUMN(PLAYERIDMAP[IDFANGRAPHS]),FALSE)</f>
        <v>941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5" s="69">
        <f>VLOOKUP(MYRANKS_H[[#This Row],[POS]],REPLACEMENT_LEVEL[],2,FALSE)</f>
        <v>480</v>
      </c>
      <c r="X575" s="69">
        <f>MYRANKS_H[[#This Row],[PROJ PTS]]-MYRANKS_H[[#This Row],[REPL LEVEL]]</f>
        <v>-481</v>
      </c>
    </row>
    <row r="576" spans="1:24" ht="15" customHeight="1" x14ac:dyDescent="0.25">
      <c r="A576" s="44" t="s">
        <v>19923</v>
      </c>
      <c r="B576" s="46" t="str">
        <f>VLOOKUP(MYRANKS_H[[#This Row],[PLAYERID]],PLAYERIDMAP[],COLUMN(PLAYERIDMAP[LASTNAME]),FALSE)</f>
        <v>Triunfel</v>
      </c>
      <c r="C576" s="51" t="str">
        <f>VLOOKUP(MYRANKS_H[[#This Row],[PLAYERID]],PLAYERIDMAP[],COLUMN(PLAYERIDMAP[FIRSTNAME]),FALSE)</f>
        <v>Carlos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SS</v>
      </c>
      <c r="F576" s="51">
        <f>VLOOKUP(MYRANKS_H[[#This Row],[PLAYERID]],PLAYERIDMAP[],COLUMN(PLAYERIDMAP[IDFANGRAPHS]),FALSE)</f>
        <v>193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6" s="69">
        <f>VLOOKUP(MYRANKS_H[[#This Row],[POS]],REPLACEMENT_LEVEL[],2,FALSE)</f>
        <v>480</v>
      </c>
      <c r="X576" s="69">
        <f>MYRANKS_H[[#This Row],[PROJ PTS]]-MYRANKS_H[[#This Row],[REPL LEVEL]]</f>
        <v>-481</v>
      </c>
    </row>
    <row r="577" spans="1:24" ht="15" customHeight="1" x14ac:dyDescent="0.25">
      <c r="A577" s="44" t="s">
        <v>19999</v>
      </c>
      <c r="B577" s="46" t="str">
        <f>VLOOKUP(MYRANKS_H[[#This Row],[PLAYERID]],PLAYERIDMAP[],COLUMN(PLAYERIDMAP[LASTNAME]),FALSE)</f>
        <v>Valdez</v>
      </c>
      <c r="C577" s="51" t="str">
        <f>VLOOKUP(MYRANKS_H[[#This Row],[PLAYERID]],PLAYERIDMAP[],COLUMN(PLAYERIDMAP[FIRSTNAME]),FALSE)</f>
        <v>Wilson</v>
      </c>
      <c r="D577" s="51" t="str">
        <f>VLOOKUP(MYRANKS_H[[#This Row],[PLAYERID]],PLAYERIDMAP[],COLUMN(PLAYERIDMAP[TEAM]),FALSE)</f>
        <v>CIN</v>
      </c>
      <c r="E577" s="51" t="str">
        <f>VLOOKUP(MYRANKS_H[[#This Row],[PLAYERID]],PLAYERIDMAP[],COLUMN(PLAYERIDMAP[POS]),FALSE)</f>
        <v>SS</v>
      </c>
      <c r="F577" s="51">
        <f>VLOOKUP(MYRANKS_H[[#This Row],[PLAYERID]],PLAYERIDMAP[],COLUMN(PLAYERIDMAP[IDFANGRAPHS]),FALSE)</f>
        <v>1863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7" s="69">
        <f>VLOOKUP(MYRANKS_H[[#This Row],[POS]],REPLACEMENT_LEVEL[],2,FALSE)</f>
        <v>480</v>
      </c>
      <c r="X577" s="69">
        <f>MYRANKS_H[[#This Row],[PROJ PTS]]-MYRANKS_H[[#This Row],[REPL LEVEL]]</f>
        <v>-481</v>
      </c>
    </row>
    <row r="578" spans="1:24" ht="15" customHeight="1" x14ac:dyDescent="0.25">
      <c r="A578" s="44" t="s">
        <v>20097</v>
      </c>
      <c r="B578" s="46" t="str">
        <f>VLOOKUP(MYRANKS_H[[#This Row],[PLAYERID]],PLAYERIDMAP[],COLUMN(PLAYERIDMAP[LASTNAME]),FALSE)</f>
        <v>Vizquel</v>
      </c>
      <c r="C578" s="51" t="str">
        <f>VLOOKUP(MYRANKS_H[[#This Row],[PLAYERID]],PLAYERIDMAP[],COLUMN(PLAYERIDMAP[FIRSTNAME]),FALSE)</f>
        <v>Omar</v>
      </c>
      <c r="D578" s="51" t="str">
        <f>VLOOKUP(MYRANKS_H[[#This Row],[PLAYERID]],PLAYERIDMAP[],COLUMN(PLAYERIDMAP[TEAM]),FALSE)</f>
        <v>N/A</v>
      </c>
      <c r="E578" s="51" t="str">
        <f>VLOOKUP(MYRANKS_H[[#This Row],[PLAYERID]],PLAYERIDMAP[],COLUMN(PLAYERIDMAP[POS]),FALSE)</f>
        <v>SS</v>
      </c>
      <c r="F578" s="51">
        <f>VLOOKUP(MYRANKS_H[[#This Row],[PLAYERID]],PLAYERIDMAP[],COLUMN(PLAYERIDMAP[IDFANGRAPHS]),FALSE)</f>
        <v>411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8" s="69">
        <f>VLOOKUP(MYRANKS_H[[#This Row],[POS]],REPLACEMENT_LEVEL[],2,FALSE)</f>
        <v>480</v>
      </c>
      <c r="X578" s="69">
        <f>MYRANKS_H[[#This Row],[PROJ PTS]]-MYRANKS_H[[#This Row],[REPL LEVEL]]</f>
        <v>-481</v>
      </c>
    </row>
    <row r="579" spans="1:24" ht="15" customHeight="1" x14ac:dyDescent="0.25">
      <c r="A579" s="44" t="s">
        <v>20340</v>
      </c>
      <c r="B579" s="46" t="str">
        <f>VLOOKUP(MYRANKS_H[[#This Row],[PLAYERID]],PLAYERIDMAP[],COLUMN(PLAYERIDMAP[LASTNAME]),FALSE)</f>
        <v>Worth</v>
      </c>
      <c r="C579" s="51" t="str">
        <f>VLOOKUP(MYRANKS_H[[#This Row],[PLAYERID]],PLAYERIDMAP[],COLUMN(PLAYERIDMAP[FIRSTNAME]),FALSE)</f>
        <v>Danny</v>
      </c>
      <c r="D579" s="51" t="str">
        <f>VLOOKUP(MYRANKS_H[[#This Row],[PLAYERID]],PLAYERIDMAP[],COLUMN(PLAYERIDMAP[TEAM]),FALSE)</f>
        <v>DET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198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9" s="69">
        <f>VLOOKUP(MYRANKS_H[[#This Row],[POS]],REPLACEMENT_LEVEL[],2,FALSE)</f>
        <v>480</v>
      </c>
      <c r="X579" s="69">
        <f>MYRANKS_H[[#This Row],[PROJ PTS]]-MYRANKS_H[[#This Row],[REPL LEVEL]]</f>
        <v>-481</v>
      </c>
    </row>
    <row r="580" spans="1:24" x14ac:dyDescent="0.25">
      <c r="A580" s="44" t="s">
        <v>16985</v>
      </c>
      <c r="B580" s="46" t="str">
        <f>VLOOKUP(MYRANKS_H[[#This Row],[PLAYERID]],PLAYERIDMAP[],COLUMN(PLAYERIDMAP[LASTNAME]),FALSE)</f>
        <v>Herrmann</v>
      </c>
      <c r="C580" s="51" t="str">
        <f>VLOOKUP(MYRANKS_H[[#This Row],[PLAYERID]],PLAYERIDMAP[],COLUMN(PLAYERIDMAP[FIRSTNAME]),FALSE)</f>
        <v>Chris</v>
      </c>
      <c r="D580" s="51" t="str">
        <f>VLOOKUP(MYRANKS_H[[#This Row],[PLAYERID]],PLAYERIDMAP[],COLUMN(PLAYERIDMAP[TEAM]),FALSE)</f>
        <v>MIN</v>
      </c>
      <c r="E580" s="51" t="str">
        <f>VLOOKUP(MYRANKS_H[[#This Row],[PLAYERID]],PLAYERIDMAP[],COLUMN(PLAYERIDMAP[POS]),FALSE)</f>
        <v>OF</v>
      </c>
      <c r="F580" s="51">
        <f>VLOOKUP(MYRANKS_H[[#This Row],[PLAYERID]],PLAYERIDMAP[],COLUMN(PLAYERIDMAP[IDFANGRAPHS]),FALSE)</f>
        <v>9284</v>
      </c>
      <c r="G580" s="52">
        <f>IFERROR(VLOOKUP(MYRANKS_H[[#This Row],[IDFANGRAPHS]],STEAMER_H[],COLUMN(STEAMER_H[PA]),FALSE),0)</f>
        <v>19</v>
      </c>
      <c r="H580" s="52">
        <f>IFERROR(VLOOKUP(MYRANKS_H[[#This Row],[IDFANGRAPHS]],STEAMER_H[],COLUMN(STEAMER_H[AB]),FALSE),0)</f>
        <v>17</v>
      </c>
      <c r="I580" s="52">
        <f>IFERROR(VLOOKUP(MYRANKS_H[[#This Row],[IDFANGRAPHS]],STEAMER_H[],COLUMN(STEAMER_H[H]),FALSE),0)</f>
        <v>4</v>
      </c>
      <c r="J580" s="52">
        <f>IFERROR(VLOOKUP(MYRANKS_H[[#This Row],[IDFANGRAPHS]],STEAMER_H[],COLUMN(STEAMER_H[2B]),FALSE),0)</f>
        <v>1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2</v>
      </c>
      <c r="N580" s="52">
        <f>IFERROR(VLOOKUP(MYRANKS_H[[#This Row],[IDFANGRAPHS]],STEAMER_H[],COLUMN(STEAMER_H[RBI]),FALSE),0)</f>
        <v>2</v>
      </c>
      <c r="O580" s="52">
        <f>IFERROR(VLOOKUP(MYRANKS_H[[#This Row],[IDFANGRAPHS]],STEAMER_H[],COLUMN(STEAMER_H[BB]),FALSE),0)</f>
        <v>2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4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0.23529411764705882</v>
      </c>
      <c r="T580" s="54">
        <f>IFERROR((MYRANKS_H[[#This Row],[H]]+MYRANKS_H[[#This Row],[BB]]+MYRANKS_H[[#This Row],[HBP]])/(MYRANKS_H[[#This Row],[AB]]+MYRANKS_H[[#This Row],[BB]]+MYRANKS_H[[#This Row],[HBP]]),0)</f>
        <v>0.31578947368421051</v>
      </c>
      <c r="U580" s="54">
        <f>IFERROR((MYRANKS_H[[#This Row],[H]]+MYRANKS_H[[#This Row],[2B]]+2*MYRANKS_H[[#This Row],[3B]]+3*MYRANKS_H[[#This Row],[HR]])/MYRANKS_H[[#This Row],[AB]],0)</f>
        <v>0.29411764705882354</v>
      </c>
      <c r="V5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  <c r="W580" s="69">
        <f>VLOOKUP(MYRANKS_H[[#This Row],[POS]],REPLACEMENT_LEVEL[],2,FALSE)</f>
        <v>496</v>
      </c>
      <c r="X580" s="69">
        <f>MYRANKS_H[[#This Row],[PROJ PTS]]-MYRANKS_H[[#This Row],[REPL LEVEL]]</f>
        <v>-484</v>
      </c>
    </row>
    <row r="581" spans="1:24" x14ac:dyDescent="0.25">
      <c r="A581" s="44" t="s">
        <v>16886</v>
      </c>
      <c r="B581" s="46" t="str">
        <f>VLOOKUP(MYRANKS_H[[#This Row],[PLAYERID]],PLAYERIDMAP[],COLUMN(PLAYERIDMAP[LASTNAME]),FALSE)</f>
        <v>Hassan</v>
      </c>
      <c r="C581" s="51" t="str">
        <f>VLOOKUP(MYRANKS_H[[#This Row],[PLAYERID]],PLAYERIDMAP[],COLUMN(PLAYERIDMAP[FIRSTNAME]),FALSE)</f>
        <v>Alexander</v>
      </c>
      <c r="D581" s="51" t="str">
        <f>VLOOKUP(MYRANKS_H[[#This Row],[PLAYERID]],PLAYERIDMAP[],COLUMN(PLAYERIDMAP[TEAM]),FALSE)</f>
        <v>BOX</v>
      </c>
      <c r="E581" s="51" t="str">
        <f>VLOOKUP(MYRANKS_H[[#This Row],[PLAYERID]],PLAYERIDMAP[],COLUMN(PLAYERIDMAP[POS]),FALSE)</f>
        <v>OF</v>
      </c>
      <c r="F581" s="51">
        <f>VLOOKUP(MYRANKS_H[[#This Row],[PLAYERID]],PLAYERIDMAP[],COLUMN(PLAYERIDMAP[IDFANGRAPHS]),FALSE)</f>
        <v>9959</v>
      </c>
      <c r="G581" s="52">
        <f>IFERROR(VLOOKUP(MYRANKS_H[[#This Row],[IDFANGRAPHS]],STEAMER_H[],COLUMN(STEAMER_H[PA]),FALSE),0)</f>
        <v>20</v>
      </c>
      <c r="H581" s="52">
        <f>IFERROR(VLOOKUP(MYRANKS_H[[#This Row],[IDFANGRAPHS]],STEAMER_H[],COLUMN(STEAMER_H[AB]),FALSE),0)</f>
        <v>18</v>
      </c>
      <c r="I581" s="52">
        <f>IFERROR(VLOOKUP(MYRANKS_H[[#This Row],[IDFANGRAPHS]],STEAMER_H[],COLUMN(STEAMER_H[H]),FALSE),0)</f>
        <v>4</v>
      </c>
      <c r="J581" s="52">
        <f>IFERROR(VLOOKUP(MYRANKS_H[[#This Row],[IDFANGRAPHS]],STEAMER_H[],COLUMN(STEAMER_H[2B]),FALSE),0)</f>
        <v>1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2</v>
      </c>
      <c r="N581" s="52">
        <f>IFERROR(VLOOKUP(MYRANKS_H[[#This Row],[IDFANGRAPHS]],STEAMER_H[],COLUMN(STEAMER_H[RBI]),FALSE),0)</f>
        <v>2</v>
      </c>
      <c r="O581" s="52">
        <f>IFERROR(VLOOKUP(MYRANKS_H[[#This Row],[IDFANGRAPHS]],STEAMER_H[],COLUMN(STEAMER_H[BB]),FALSE),0)</f>
        <v>2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4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0.22222222222222221</v>
      </c>
      <c r="T581" s="54">
        <f>IFERROR((MYRANKS_H[[#This Row],[H]]+MYRANKS_H[[#This Row],[BB]]+MYRANKS_H[[#This Row],[HBP]])/(MYRANKS_H[[#This Row],[AB]]+MYRANKS_H[[#This Row],[BB]]+MYRANKS_H[[#This Row],[HBP]]),0)</f>
        <v>0.3</v>
      </c>
      <c r="U581" s="54">
        <f>IFERROR((MYRANKS_H[[#This Row],[H]]+MYRANKS_H[[#This Row],[2B]]+2*MYRANKS_H[[#This Row],[3B]]+3*MYRANKS_H[[#This Row],[HR]])/MYRANKS_H[[#This Row],[AB]],0)</f>
        <v>0.27777777777777779</v>
      </c>
      <c r="V5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  <c r="W581" s="69">
        <f>VLOOKUP(MYRANKS_H[[#This Row],[POS]],REPLACEMENT_LEVEL[],2,FALSE)</f>
        <v>496</v>
      </c>
      <c r="X581" s="69">
        <f>MYRANKS_H[[#This Row],[PROJ PTS]]-MYRANKS_H[[#This Row],[REPL LEVEL]]</f>
        <v>-485</v>
      </c>
    </row>
    <row r="582" spans="1:24" x14ac:dyDescent="0.25">
      <c r="A582" s="44" t="s">
        <v>15492</v>
      </c>
      <c r="B582" s="46" t="str">
        <f>VLOOKUP(MYRANKS_H[[#This Row],[PLAYERID]],PLAYERIDMAP[],COLUMN(PLAYERIDMAP[LASTNAME]),FALSE)</f>
        <v>Cecchini</v>
      </c>
      <c r="C582" s="51" t="str">
        <f>VLOOKUP(MYRANKS_H[[#This Row],[PLAYERID]],PLAYERIDMAP[],COLUMN(PLAYERIDMAP[FIRSTNAME]),FALSE)</f>
        <v>Garin</v>
      </c>
      <c r="D582" s="51" t="str">
        <f>VLOOKUP(MYRANKS_H[[#This Row],[PLAYERID]],PLAYERIDMAP[],COLUMN(PLAYERIDMAP[TEAM]),FALSE)</f>
        <v>BOS</v>
      </c>
      <c r="E582" s="51" t="str">
        <f>VLOOKUP(MYRANKS_H[[#This Row],[PLAYERID]],PLAYERIDMAP[],COLUMN(PLAYERIDMAP[POS]),FALSE)</f>
        <v>3B</v>
      </c>
      <c r="F582" s="51">
        <f>VLOOKUP(MYRANKS_H[[#This Row],[PLAYERID]],PLAYERIDMAP[],COLUMN(PLAYERIDMAP[IDFANGRAPHS]),FALSE)</f>
        <v>11608</v>
      </c>
      <c r="G582" s="52">
        <f>IFERROR(VLOOKUP(MYRANKS_H[[#This Row],[IDFANGRAPHS]],STEAMER_H[],COLUMN(STEAMER_H[PA]),FALSE),0)</f>
        <v>13</v>
      </c>
      <c r="H582" s="52">
        <f>IFERROR(VLOOKUP(MYRANKS_H[[#This Row],[IDFANGRAPHS]],STEAMER_H[],COLUMN(STEAMER_H[AB]),FALSE),0)</f>
        <v>12</v>
      </c>
      <c r="I582" s="52">
        <f>IFERROR(VLOOKUP(MYRANKS_H[[#This Row],[IDFANGRAPHS]],STEAMER_H[],COLUMN(STEAMER_H[H]),FALSE),0)</f>
        <v>3</v>
      </c>
      <c r="J582" s="52">
        <f>IFERROR(VLOOKUP(MYRANKS_H[[#This Row],[IDFANGRAPHS]],STEAMER_H[],COLUMN(STEAMER_H[2B]),FALSE),0)</f>
        <v>1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1</v>
      </c>
      <c r="N582" s="52">
        <f>IFERROR(VLOOKUP(MYRANKS_H[[#This Row],[IDFANGRAPHS]],STEAMER_H[],COLUMN(STEAMER_H[RBI]),FALSE),0)</f>
        <v>1</v>
      </c>
      <c r="O582" s="52">
        <f>IFERROR(VLOOKUP(MYRANKS_H[[#This Row],[IDFANGRAPHS]],STEAMER_H[],COLUMN(STEAMER_H[BB]),FALSE),0)</f>
        <v>1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3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0.25</v>
      </c>
      <c r="T582" s="54">
        <f>IFERROR((MYRANKS_H[[#This Row],[H]]+MYRANKS_H[[#This Row],[BB]]+MYRANKS_H[[#This Row],[HBP]])/(MYRANKS_H[[#This Row],[AB]]+MYRANKS_H[[#This Row],[BB]]+MYRANKS_H[[#This Row],[HBP]]),0)</f>
        <v>0.30769230769230771</v>
      </c>
      <c r="U582" s="54">
        <f>IFERROR((MYRANKS_H[[#This Row],[H]]+MYRANKS_H[[#This Row],[2B]]+2*MYRANKS_H[[#This Row],[3B]]+3*MYRANKS_H[[#This Row],[HR]])/MYRANKS_H[[#This Row],[AB]],0)</f>
        <v>0.33333333333333331</v>
      </c>
      <c r="V5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  <c r="W582" s="69">
        <f>VLOOKUP(MYRANKS_H[[#This Row],[POS]],REPLACEMENT_LEVEL[],2,FALSE)</f>
        <v>501</v>
      </c>
      <c r="X582" s="69">
        <f>MYRANKS_H[[#This Row],[PROJ PTS]]-MYRANKS_H[[#This Row],[REPL LEVEL]]</f>
        <v>-492</v>
      </c>
    </row>
    <row r="583" spans="1:24" ht="15" customHeight="1" x14ac:dyDescent="0.25">
      <c r="A583" s="48" t="s">
        <v>15167</v>
      </c>
      <c r="B583" s="46" t="str">
        <f>VLOOKUP(MYRANKS_H[[#This Row],[PLAYERID]],PLAYERIDMAP[],COLUMN(PLAYERIDMAP[LASTNAME]),FALSE)</f>
        <v>Bradley</v>
      </c>
      <c r="C583" s="51" t="str">
        <f>VLOOKUP(MYRANKS_H[[#This Row],[PLAYERID]],PLAYERIDMAP[],COLUMN(PLAYERIDMAP[FIRSTNAME]),FALSE)</f>
        <v>Milton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369</v>
      </c>
      <c r="G583" s="52">
        <f>IFERROR(VLOOKUP(MYRANKS_H[[#This Row],[IDFANGRAPHS]],STEAMER_H[],COLUMN(STEAMER_H[PA]),FALSE),0)</f>
        <v>0</v>
      </c>
      <c r="H583" s="52">
        <f>IFERROR(VLOOKUP(MYRANKS_H[[#This Row],[IDFANGRAPHS]],STEAMER_H[],COLUMN(STEAMER_H[AB]),FALSE),0)</f>
        <v>0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3" s="69">
        <f>VLOOKUP(MYRANKS_H[[#This Row],[POS]],REPLACEMENT_LEVEL[],2,FALSE)</f>
        <v>496</v>
      </c>
      <c r="X583" s="69">
        <f>MYRANKS_H[[#This Row],[PROJ PTS]]-MYRANKS_H[[#This Row],[REPL LEVEL]]</f>
        <v>-496</v>
      </c>
    </row>
    <row r="584" spans="1:24" ht="15" customHeight="1" x14ac:dyDescent="0.25">
      <c r="A584" s="44" t="s">
        <v>15214</v>
      </c>
      <c r="B584" s="46" t="str">
        <f>VLOOKUP(MYRANKS_H[[#This Row],[PLAYERID]],PLAYERIDMAP[],COLUMN(PLAYERIDMAP[LASTNAME]),FALSE)</f>
        <v>Brown</v>
      </c>
      <c r="C584" s="51" t="str">
        <f>VLOOKUP(MYRANKS_H[[#This Row],[PLAYERID]],PLAYERIDMAP[],COLUMN(PLAYERIDMAP[FIRSTNAME]),FALSE)</f>
        <v>Gary</v>
      </c>
      <c r="D584" s="51" t="str">
        <f>VLOOKUP(MYRANKS_H[[#This Row],[PLAYERID]],PLAYERIDMAP[],COLUMN(PLAYERIDMAP[TEAM]),FALSE)</f>
        <v>SF</v>
      </c>
      <c r="E584" s="51" t="str">
        <f>VLOOKUP(MYRANKS_H[[#This Row],[PLAYERID]],PLAYERIDMAP[],COLUMN(PLAYERIDMAP[POS]),FALSE)</f>
        <v>OF</v>
      </c>
      <c r="F584" s="51" t="str">
        <f>VLOOKUP(MYRANKS_H[[#This Row],[PLAYERID]],PLAYERIDMAP[],COLUMN(PLAYERIDMAP[IDFANGRAPHS]),FALSE)</f>
        <v>sa390657</v>
      </c>
      <c r="G584" s="52">
        <f>IFERROR(VLOOKUP(MYRANKS_H[[#This Row],[IDFANGRAPHS]],STEAMER_H[],COLUMN(STEAMER_H[PA]),FALSE),0)</f>
        <v>0</v>
      </c>
      <c r="H584" s="52">
        <f>IFERROR(VLOOKUP(MYRANKS_H[[#This Row],[IDFANGRAPHS]],STEAMER_H[],COLUMN(STEAMER_H[AB]),FALSE),0)</f>
        <v>0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4" s="69">
        <f>VLOOKUP(MYRANKS_H[[#This Row],[POS]],REPLACEMENT_LEVEL[],2,FALSE)</f>
        <v>496</v>
      </c>
      <c r="X584" s="69">
        <f>MYRANKS_H[[#This Row],[PROJ PTS]]-MYRANKS_H[[#This Row],[REPL LEVEL]]</f>
        <v>-496</v>
      </c>
    </row>
    <row r="585" spans="1:24" ht="15" customHeight="1" x14ac:dyDescent="0.25">
      <c r="A585" s="44" t="s">
        <v>15272</v>
      </c>
      <c r="B585" s="46" t="str">
        <f>VLOOKUP(MYRANKS_H[[#This Row],[PLAYERID]],PLAYERIDMAP[],COLUMN(PLAYERIDMAP[LASTNAME]),FALSE)</f>
        <v>Burrell</v>
      </c>
      <c r="C585" s="51" t="str">
        <f>VLOOKUP(MYRANKS_H[[#This Row],[PLAYERID]],PLAYERIDMAP[],COLUMN(PLAYERIDMAP[FIRSTNAME]),FALSE)</f>
        <v>Pat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OF</v>
      </c>
      <c r="F585" s="51">
        <f>VLOOKUP(MYRANKS_H[[#This Row],[PLAYERID]],PLAYERIDMAP[],COLUMN(PLAYERIDMAP[IDFANGRAPHS]),FALSE)</f>
        <v>949</v>
      </c>
      <c r="G585" s="52">
        <f>IFERROR(VLOOKUP(MYRANKS_H[[#This Row],[IDFANGRAPHS]],STEAMER_H[],COLUMN(STEAMER_H[PA]),FALSE),0)</f>
        <v>0</v>
      </c>
      <c r="H585" s="52">
        <f>IFERROR(VLOOKUP(MYRANKS_H[[#This Row],[IDFANGRAPHS]],STEAMER_H[],COLUMN(STEAMER_H[AB]),FALSE),0)</f>
        <v>0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5" s="69">
        <f>VLOOKUP(MYRANKS_H[[#This Row],[POS]],REPLACEMENT_LEVEL[],2,FALSE)</f>
        <v>496</v>
      </c>
      <c r="X585" s="69">
        <f>MYRANKS_H[[#This Row],[PROJ PTS]]-MYRANKS_H[[#This Row],[REPL LEVEL]]</f>
        <v>-496</v>
      </c>
    </row>
    <row r="586" spans="1:24" ht="15" customHeight="1" x14ac:dyDescent="0.25">
      <c r="A586" s="48" t="s">
        <v>15344</v>
      </c>
      <c r="B586" s="46" t="str">
        <f>VLOOKUP(MYRANKS_H[[#This Row],[PLAYERID]],PLAYERIDMAP[],COLUMN(PLAYERIDMAP[LASTNAME]),FALSE)</f>
        <v>Cameron</v>
      </c>
      <c r="C586" s="51" t="str">
        <f>VLOOKUP(MYRANKS_H[[#This Row],[PLAYERID]],PLAYERIDMAP[],COLUMN(PLAYERIDMAP[FIRSTNAME]),FALSE)</f>
        <v>Mike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1070</v>
      </c>
      <c r="G586" s="52">
        <f>IFERROR(VLOOKUP(MYRANKS_H[[#This Row],[IDFANGRAPHS]],STEAMER_H[],COLUMN(STEAMER_H[PA]),FALSE),0)</f>
        <v>0</v>
      </c>
      <c r="H586" s="52">
        <f>IFERROR(VLOOKUP(MYRANKS_H[[#This Row],[IDFANGRAPHS]],STEAMER_H[],COLUMN(STEAMER_H[AB]),FALSE),0)</f>
        <v>0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6" s="69">
        <f>VLOOKUP(MYRANKS_H[[#This Row],[POS]],REPLACEMENT_LEVEL[],2,FALSE)</f>
        <v>496</v>
      </c>
      <c r="X586" s="69">
        <f>MYRANKS_H[[#This Row],[PROJ PTS]]-MYRANKS_H[[#This Row],[REPL LEVEL]]</f>
        <v>-496</v>
      </c>
    </row>
    <row r="587" spans="1:24" ht="15" customHeight="1" x14ac:dyDescent="0.25">
      <c r="A587" s="48" t="s">
        <v>15476</v>
      </c>
      <c r="B587" s="46" t="str">
        <f>VLOOKUP(MYRANKS_H[[#This Row],[PLAYERID]],PLAYERIDMAP[],COLUMN(PLAYERIDMAP[LASTNAME]),FALSE)</f>
        <v>Castillo</v>
      </c>
      <c r="C587" s="51" t="str">
        <f>VLOOKUP(MYRANKS_H[[#This Row],[PLAYERID]],PLAYERIDMAP[],COLUMN(PLAYERIDMAP[FIRSTNAME]),FALSE)</f>
        <v>Rusney</v>
      </c>
      <c r="D587" s="51" t="str">
        <f>VLOOKUP(MYRANKS_H[[#This Row],[PLAYERID]],PLAYERIDMAP[],COLUMN(PLAYERIDMAP[TEAM]),FALSE)</f>
        <v>BOS</v>
      </c>
      <c r="E587" s="51" t="str">
        <f>VLOOKUP(MYRANKS_H[[#This Row],[PLAYERID]],PLAYERIDMAP[],COLUMN(PLAYERIDMAP[POS]),FALSE)</f>
        <v>OF</v>
      </c>
      <c r="F587" s="51">
        <f>VLOOKUP(MYRANKS_H[[#This Row],[PLAYERID]],PLAYERIDMAP[],COLUMN(PLAYERIDMAP[IDFANGRAPHS]),FALSE)</f>
        <v>17016</v>
      </c>
      <c r="G587" s="52">
        <f>IFERROR(VLOOKUP(MYRANKS_H[[#This Row],[IDFANGRAPHS]],STEAMER_H[],COLUMN(STEAMER_H[PA]),FALSE),0)</f>
        <v>0</v>
      </c>
      <c r="H587" s="52">
        <f>IFERROR(VLOOKUP(MYRANKS_H[[#This Row],[IDFANGRAPHS]],STEAMER_H[],COLUMN(STEAMER_H[AB]),FALSE),0)</f>
        <v>0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7" s="69">
        <f>VLOOKUP(MYRANKS_H[[#This Row],[POS]],REPLACEMENT_LEVEL[],2,FALSE)</f>
        <v>496</v>
      </c>
      <c r="X587" s="69">
        <f>MYRANKS_H[[#This Row],[PROJ PTS]]-MYRANKS_H[[#This Row],[REPL LEVEL]]</f>
        <v>-496</v>
      </c>
    </row>
    <row r="588" spans="1:24" ht="15" customHeight="1" x14ac:dyDescent="0.25">
      <c r="A588" s="44" t="s">
        <v>15817</v>
      </c>
      <c r="B588" s="46" t="str">
        <f>VLOOKUP(MYRANKS_H[[#This Row],[PLAYERID]],PLAYERIDMAP[],COLUMN(PLAYERIDMAP[LASTNAME]),FALSE)</f>
        <v>Cust</v>
      </c>
      <c r="C588" s="51" t="str">
        <f>VLOOKUP(MYRANKS_H[[#This Row],[PLAYERID]],PLAYERIDMAP[],COLUMN(PLAYERIDMAP[FIRSTNAME]),FALSE)</f>
        <v>Jack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1564</v>
      </c>
      <c r="G588" s="52">
        <f>IFERROR(VLOOKUP(MYRANKS_H[[#This Row],[IDFANGRAPHS]],STEAMER_H[],COLUMN(STEAMER_H[PA]),FALSE),0)</f>
        <v>0</v>
      </c>
      <c r="H588" s="52">
        <f>IFERROR(VLOOKUP(MYRANKS_H[[#This Row],[IDFANGRAPHS]],STEAMER_H[],COLUMN(STEAMER_H[AB]),FALSE),0)</f>
        <v>0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8" s="69">
        <f>VLOOKUP(MYRANKS_H[[#This Row],[POS]],REPLACEMENT_LEVEL[],2,FALSE)</f>
        <v>496</v>
      </c>
      <c r="X588" s="69">
        <f>MYRANKS_H[[#This Row],[PROJ PTS]]-MYRANKS_H[[#This Row],[REPL LEVEL]]</f>
        <v>-496</v>
      </c>
    </row>
    <row r="589" spans="1:24" ht="15" customHeight="1" x14ac:dyDescent="0.25">
      <c r="A589" s="44" t="s">
        <v>15879</v>
      </c>
      <c r="B589" s="46" t="str">
        <f>VLOOKUP(MYRANKS_H[[#This Row],[PLAYERID]],PLAYERIDMAP[],COLUMN(PLAYERIDMAP[LASTNAME]),FALSE)</f>
        <v>Decker</v>
      </c>
      <c r="C589" s="51" t="str">
        <f>VLOOKUP(MYRANKS_H[[#This Row],[PLAYERID]],PLAYERIDMAP[],COLUMN(PLAYERIDMAP[FIRSTNAME]),FALSE)</f>
        <v>Jaff</v>
      </c>
      <c r="D589" s="51" t="str">
        <f>VLOOKUP(MYRANKS_H[[#This Row],[PLAYERID]],PLAYERIDMAP[],COLUMN(PLAYERIDMAP[TEAM]),FALSE)</f>
        <v>PIT</v>
      </c>
      <c r="E589" s="51" t="str">
        <f>VLOOKUP(MYRANKS_H[[#This Row],[PLAYERID]],PLAYERIDMAP[],COLUMN(PLAYERIDMAP[POS]),FALSE)</f>
        <v>OF</v>
      </c>
      <c r="F589" s="51" t="str">
        <f>VLOOKUP(MYRANKS_H[[#This Row],[PLAYERID]],PLAYERIDMAP[],COLUMN(PLAYERIDMAP[IDFANGRAPHS]),FALSE)</f>
        <v>sa454407</v>
      </c>
      <c r="G589" s="52">
        <f>IFERROR(VLOOKUP(MYRANKS_H[[#This Row],[IDFANGRAPHS]],STEAMER_H[],COLUMN(STEAMER_H[PA]),FALSE),0)</f>
        <v>0</v>
      </c>
      <c r="H589" s="52">
        <f>IFERROR(VLOOKUP(MYRANKS_H[[#This Row],[IDFANGRAPHS]],STEAMER_H[],COLUMN(STEAMER_H[AB]),FALSE),0)</f>
        <v>0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9" s="69">
        <f>VLOOKUP(MYRANKS_H[[#This Row],[POS]],REPLACEMENT_LEVEL[],2,FALSE)</f>
        <v>496</v>
      </c>
      <c r="X589" s="69">
        <f>MYRANKS_H[[#This Row],[PROJ PTS]]-MYRANKS_H[[#This Row],[REPL LEVEL]]</f>
        <v>-496</v>
      </c>
    </row>
    <row r="590" spans="1:24" ht="15" customHeight="1" x14ac:dyDescent="0.25">
      <c r="A590" s="44" t="s">
        <v>16065</v>
      </c>
      <c r="B590" s="46" t="str">
        <f>VLOOKUP(MYRANKS_H[[#This Row],[PLAYERID]],PLAYERIDMAP[],COLUMN(PLAYERIDMAP[LASTNAME]),FALSE)</f>
        <v>Drew</v>
      </c>
      <c r="C590" s="51" t="str">
        <f>VLOOKUP(MYRANKS_H[[#This Row],[PLAYERID]],PLAYERIDMAP[],COLUMN(PLAYERIDMAP[FIRSTNAME]),FALSE)</f>
        <v>J.D.</v>
      </c>
      <c r="D590" s="51" t="str">
        <f>VLOOKUP(MYRANKS_H[[#This Row],[PLAYERID]],PLAYERIDMAP[],COLUMN(PLAYERIDMAP[TEAM]),FALSE)</f>
        <v>N/A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1152</v>
      </c>
      <c r="G590" s="52">
        <f>IFERROR(VLOOKUP(MYRANKS_H[[#This Row],[IDFANGRAPHS]],STEAMER_H[],COLUMN(STEAMER_H[PA]),FALSE),0)</f>
        <v>0</v>
      </c>
      <c r="H590" s="52">
        <f>IFERROR(VLOOKUP(MYRANKS_H[[#This Row],[IDFANGRAPHS]],STEAMER_H[],COLUMN(STEAMER_H[AB]),FALSE),0)</f>
        <v>0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0" s="69">
        <f>VLOOKUP(MYRANKS_H[[#This Row],[POS]],REPLACEMENT_LEVEL[],2,FALSE)</f>
        <v>496</v>
      </c>
      <c r="X590" s="69">
        <f>MYRANKS_H[[#This Row],[PROJ PTS]]-MYRANKS_H[[#This Row],[REPL LEVEL]]</f>
        <v>-496</v>
      </c>
    </row>
    <row r="591" spans="1:24" ht="15" customHeight="1" x14ac:dyDescent="0.25">
      <c r="A591" s="48" t="s">
        <v>16131</v>
      </c>
      <c r="B591" s="46" t="str">
        <f>VLOOKUP(MYRANKS_H[[#This Row],[PLAYERID]],PLAYERIDMAP[],COLUMN(PLAYERIDMAP[LASTNAME]),FALSE)</f>
        <v>Edmonds</v>
      </c>
      <c r="C591" s="51" t="str">
        <f>VLOOKUP(MYRANKS_H[[#This Row],[PLAYERID]],PLAYERIDMAP[],COLUMN(PLAYERIDMAP[FIRSTNAME]),FALSE)</f>
        <v>Jim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OF</v>
      </c>
      <c r="F591" s="51">
        <f>VLOOKUP(MYRANKS_H[[#This Row],[PLAYERID]],PLAYERIDMAP[],COLUMN(PLAYERIDMAP[IDFANGRAPHS]),FALSE)</f>
        <v>1153</v>
      </c>
      <c r="G591" s="52">
        <f>IFERROR(VLOOKUP(MYRANKS_H[[#This Row],[IDFANGRAPHS]],STEAMER_H[],COLUMN(STEAMER_H[PA]),FALSE),0)</f>
        <v>0</v>
      </c>
      <c r="H591" s="52">
        <f>IFERROR(VLOOKUP(MYRANKS_H[[#This Row],[IDFANGRAPHS]],STEAMER_H[],COLUMN(STEAMER_H[AB]),FALSE),0)</f>
        <v>0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1" s="69">
        <f>VLOOKUP(MYRANKS_H[[#This Row],[POS]],REPLACEMENT_LEVEL[],2,FALSE)</f>
        <v>496</v>
      </c>
      <c r="X591" s="69">
        <f>MYRANKS_H[[#This Row],[PROJ PTS]]-MYRANKS_H[[#This Row],[REPL LEVEL]]</f>
        <v>-496</v>
      </c>
    </row>
    <row r="592" spans="1:24" ht="15" customHeight="1" x14ac:dyDescent="0.25">
      <c r="A592" s="44" t="s">
        <v>16724</v>
      </c>
      <c r="B592" s="46" t="str">
        <f>VLOOKUP(MYRANKS_H[[#This Row],[PLAYERID]],PLAYERIDMAP[],COLUMN(PLAYERIDMAP[LASTNAME]),FALSE)</f>
        <v>Guerrero</v>
      </c>
      <c r="C592" s="51" t="str">
        <f>VLOOKUP(MYRANKS_H[[#This Row],[PLAYERID]],PLAYERIDMAP[],COLUMN(PLAYERIDMAP[FIRSTNAME]),FALSE)</f>
        <v>Vladimir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778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2" s="69">
        <f>VLOOKUP(MYRANKS_H[[#This Row],[POS]],REPLACEMENT_LEVEL[],2,FALSE)</f>
        <v>496</v>
      </c>
      <c r="X592" s="69">
        <f>MYRANKS_H[[#This Row],[PROJ PTS]]-MYRANKS_H[[#This Row],[REPL LEVEL]]</f>
        <v>-496</v>
      </c>
    </row>
    <row r="593" spans="1:24" ht="15" customHeight="1" x14ac:dyDescent="0.25">
      <c r="A593" s="44" t="s">
        <v>16728</v>
      </c>
      <c r="B593" s="46" t="str">
        <f>VLOOKUP(MYRANKS_H[[#This Row],[PLAYERID]],PLAYERIDMAP[],COLUMN(PLAYERIDMAP[LASTNAME]),FALSE)</f>
        <v>Guillen</v>
      </c>
      <c r="C593" s="51" t="str">
        <f>VLOOKUP(MYRANKS_H[[#This Row],[PLAYERID]],PLAYERIDMAP[],COLUMN(PLAYERIDMAP[FIRSTNAME]),FALSE)</f>
        <v>Jose</v>
      </c>
      <c r="D593" s="51" t="str">
        <f>VLOOKUP(MYRANKS_H[[#This Row],[PLAYERID]],PLAYERIDMAP[],COLUMN(PLAYERIDMAP[TEAM]),FALSE)</f>
        <v>N/A</v>
      </c>
      <c r="E593" s="51" t="str">
        <f>VLOOKUP(MYRANKS_H[[#This Row],[PLAYERID]],PLAYERIDMAP[],COLUMN(PLAYERIDMAP[POS]),FALSE)</f>
        <v>OF</v>
      </c>
      <c r="F593" s="51">
        <f>VLOOKUP(MYRANKS_H[[#This Row],[PLAYERID]],PLAYERIDMAP[],COLUMN(PLAYERIDMAP[IDFANGRAPHS]),FALSE)</f>
        <v>57</v>
      </c>
      <c r="G593" s="52">
        <f>IFERROR(VLOOKUP(MYRANKS_H[[#This Row],[IDFANGRAPHS]],STEAMER_H[],COLUMN(STEAMER_H[PA]),FALSE),0)</f>
        <v>0</v>
      </c>
      <c r="H593" s="52">
        <f>IFERROR(VLOOKUP(MYRANKS_H[[#This Row],[IDFANGRAPHS]],STEAMER_H[],COLUMN(STEAMER_H[AB]),FALSE),0)</f>
        <v>0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3" s="69">
        <f>VLOOKUP(MYRANKS_H[[#This Row],[POS]],REPLACEMENT_LEVEL[],2,FALSE)</f>
        <v>496</v>
      </c>
      <c r="X593" s="69">
        <f>MYRANKS_H[[#This Row],[PROJ PTS]]-MYRANKS_H[[#This Row],[REPL LEVEL]]</f>
        <v>-496</v>
      </c>
    </row>
    <row r="594" spans="1:24" ht="15" customHeight="1" x14ac:dyDescent="0.25">
      <c r="A594" s="44" t="s">
        <v>17155</v>
      </c>
      <c r="B594" s="46" t="str">
        <f>VLOOKUP(MYRANKS_H[[#This Row],[PLAYERID]],PLAYERIDMAP[],COLUMN(PLAYERIDMAP[LASTNAME]),FALSE)</f>
        <v>Inciarte</v>
      </c>
      <c r="C594" s="51" t="str">
        <f>VLOOKUP(MYRANKS_H[[#This Row],[PLAYERID]],PLAYERIDMAP[],COLUMN(PLAYERIDMAP[FIRSTNAME]),FALSE)</f>
        <v>Ender</v>
      </c>
      <c r="D594" s="51" t="str">
        <f>VLOOKUP(MYRANKS_H[[#This Row],[PLAYERID]],PLAYERIDMAP[],COLUMN(PLAYERIDMAP[TEAM]),FALSE)</f>
        <v>ARI</v>
      </c>
      <c r="E594" s="51" t="str">
        <f>VLOOKUP(MYRANKS_H[[#This Row],[PLAYERID]],PLAYERIDMAP[],COLUMN(PLAYERIDMAP[POS]),FALSE)</f>
        <v>OF</v>
      </c>
      <c r="F594" s="51" t="str">
        <f>VLOOKUP(MYRANKS_H[[#This Row],[PLAYERID]],PLAYERIDMAP[],COLUMN(PLAYERIDMAP[IDFANGRAPHS]),FALSE)</f>
        <v>sa503287</v>
      </c>
      <c r="G594" s="52">
        <f>IFERROR(VLOOKUP(MYRANKS_H[[#This Row],[IDFANGRAPHS]],STEAMER_H[],COLUMN(STEAMER_H[PA]),FALSE),0)</f>
        <v>0</v>
      </c>
      <c r="H594" s="52">
        <f>IFERROR(VLOOKUP(MYRANKS_H[[#This Row],[IDFANGRAPHS]],STEAMER_H[],COLUMN(STEAMER_H[AB]),FALSE),0)</f>
        <v>0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4" s="69">
        <f>VLOOKUP(MYRANKS_H[[#This Row],[POS]],REPLACEMENT_LEVEL[],2,FALSE)</f>
        <v>496</v>
      </c>
      <c r="X594" s="69">
        <f>MYRANKS_H[[#This Row],[PROJ PTS]]-MYRANKS_H[[#This Row],[REPL LEVEL]]</f>
        <v>-496</v>
      </c>
    </row>
    <row r="595" spans="1:24" x14ac:dyDescent="0.25">
      <c r="A595" s="48" t="s">
        <v>17155</v>
      </c>
      <c r="B595" s="46" t="str">
        <f>VLOOKUP(MYRANKS_H[[#This Row],[PLAYERID]],PLAYERIDMAP[],COLUMN(PLAYERIDMAP[LASTNAME]),FALSE)</f>
        <v>Inciarte</v>
      </c>
      <c r="C595" s="51" t="str">
        <f>VLOOKUP(MYRANKS_H[[#This Row],[PLAYERID]],PLAYERIDMAP[],COLUMN(PLAYERIDMAP[FIRSTNAME]),FALSE)</f>
        <v>Ender</v>
      </c>
      <c r="D595" s="51" t="str">
        <f>VLOOKUP(MYRANKS_H[[#This Row],[PLAYERID]],PLAYERIDMAP[],COLUMN(PLAYERIDMAP[TEAM]),FALSE)</f>
        <v>ARI</v>
      </c>
      <c r="E595" s="51" t="str">
        <f>VLOOKUP(MYRANKS_H[[#This Row],[PLAYERID]],PLAYERIDMAP[],COLUMN(PLAYERIDMAP[POS]),FALSE)</f>
        <v>OF</v>
      </c>
      <c r="F595" s="51" t="str">
        <f>VLOOKUP(MYRANKS_H[[#This Row],[PLAYERID]],PLAYERIDMAP[],COLUMN(PLAYERIDMAP[IDFANGRAPHS]),FALSE)</f>
        <v>sa503287</v>
      </c>
      <c r="G595" s="52">
        <f>IFERROR(VLOOKUP(MYRANKS_H[[#This Row],[IDFANGRAPHS]],STEAMER_H[],COLUMN(STEAMER_H[PA]),FALSE),0)</f>
        <v>0</v>
      </c>
      <c r="H595" s="52">
        <f>IFERROR(VLOOKUP(MYRANKS_H[[#This Row],[IDFANGRAPHS]],STEAMER_H[],COLUMN(STEAMER_H[AB]),FALSE),0)</f>
        <v>0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5" s="69">
        <f>VLOOKUP(MYRANKS_H[[#This Row],[POS]],REPLACEMENT_LEVEL[],2,FALSE)</f>
        <v>496</v>
      </c>
      <c r="X595" s="69">
        <f>MYRANKS_H[[#This Row],[PROJ PTS]]-MYRANKS_H[[#This Row],[REPL LEVEL]]</f>
        <v>-496</v>
      </c>
    </row>
    <row r="596" spans="1:24" ht="15" customHeight="1" x14ac:dyDescent="0.25">
      <c r="A596" s="48" t="s">
        <v>17198</v>
      </c>
      <c r="B596" s="46" t="str">
        <f>VLOOKUP(MYRANKS_H[[#This Row],[PLAYERID]],PLAYERIDMAP[],COLUMN(PLAYERIDMAP[LASTNAME]),FALSE)</f>
        <v>Jackson</v>
      </c>
      <c r="C596" s="51" t="str">
        <f>VLOOKUP(MYRANKS_H[[#This Row],[PLAYERID]],PLAYERIDMAP[],COLUMN(PLAYERIDMAP[FIRSTNAME]),FALSE)</f>
        <v>Conor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OF</v>
      </c>
      <c r="F596" s="51">
        <f>VLOOKUP(MYRANKS_H[[#This Row],[PLAYERID]],PLAYERIDMAP[],COLUMN(PLAYERIDMAP[IDFANGRAPHS]),FALSE)</f>
        <v>5997</v>
      </c>
      <c r="G596" s="52">
        <f>IFERROR(VLOOKUP(MYRANKS_H[[#This Row],[IDFANGRAPHS]],STEAMER_H[],COLUMN(STEAMER_H[PA]),FALSE),0)</f>
        <v>0</v>
      </c>
      <c r="H596" s="52">
        <f>IFERROR(VLOOKUP(MYRANKS_H[[#This Row],[IDFANGRAPHS]],STEAMER_H[],COLUMN(STEAMER_H[AB]),FALSE),0)</f>
        <v>0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6" s="69">
        <f>VLOOKUP(MYRANKS_H[[#This Row],[POS]],REPLACEMENT_LEVEL[],2,FALSE)</f>
        <v>496</v>
      </c>
      <c r="X596" s="69">
        <f>MYRANKS_H[[#This Row],[PROJ PTS]]-MYRANKS_H[[#This Row],[REPL LEVEL]]</f>
        <v>-496</v>
      </c>
    </row>
    <row r="597" spans="1:24" ht="15" customHeight="1" x14ac:dyDescent="0.25">
      <c r="A597" s="48" t="s">
        <v>18166</v>
      </c>
      <c r="B597" s="46" t="str">
        <f>VLOOKUP(MYRANKS_H[[#This Row],[PLAYERID]],PLAYERIDMAP[],COLUMN(PLAYERIDMAP[LASTNAME]),FALSE)</f>
        <v>Milledge</v>
      </c>
      <c r="C597" s="51" t="str">
        <f>VLOOKUP(MYRANKS_H[[#This Row],[PLAYERID]],PLAYERIDMAP[],COLUMN(PLAYERIDMAP[FIRSTNAME]),FALSE)</f>
        <v>Lastings</v>
      </c>
      <c r="D597" s="51" t="str">
        <f>VLOOKUP(MYRANKS_H[[#This Row],[PLAYERID]],PLAYERIDMAP[],COLUMN(PLAYERIDMAP[TEAM]),FALSE)</f>
        <v>N/A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6441</v>
      </c>
      <c r="G597" s="52">
        <f>IFERROR(VLOOKUP(MYRANKS_H[[#This Row],[IDFANGRAPHS]],STEAMER_H[],COLUMN(STEAMER_H[PA]),FALSE),0)</f>
        <v>0</v>
      </c>
      <c r="H597" s="52">
        <f>IFERROR(VLOOKUP(MYRANKS_H[[#This Row],[IDFANGRAPHS]],STEAMER_H[],COLUMN(STEAMER_H[AB]),FALSE),0)</f>
        <v>0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7" s="69">
        <f>VLOOKUP(MYRANKS_H[[#This Row],[POS]],REPLACEMENT_LEVEL[],2,FALSE)</f>
        <v>496</v>
      </c>
      <c r="X597" s="69">
        <f>MYRANKS_H[[#This Row],[PROJ PTS]]-MYRANKS_H[[#This Row],[REPL LEVEL]]</f>
        <v>-496</v>
      </c>
    </row>
    <row r="598" spans="1:24" ht="15" customHeight="1" x14ac:dyDescent="0.25">
      <c r="A598" s="44" t="s">
        <v>18513</v>
      </c>
      <c r="B598" s="46" t="str">
        <f>VLOOKUP(MYRANKS_H[[#This Row],[PLAYERID]],PLAYERIDMAP[],COLUMN(PLAYERIDMAP[LASTNAME]),FALSE)</f>
        <v>Ordonez</v>
      </c>
      <c r="C598" s="51" t="str">
        <f>VLOOKUP(MYRANKS_H[[#This Row],[PLAYERID]],PLAYERIDMAP[],COLUMN(PLAYERIDMAP[FIRSTNAME]),FALSE)</f>
        <v>Magglio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OF</v>
      </c>
      <c r="F598" s="51">
        <f>VLOOKUP(MYRANKS_H[[#This Row],[PLAYERID]],PLAYERIDMAP[],COLUMN(PLAYERIDMAP[IDFANGRAPHS]),FALSE)</f>
        <v>248</v>
      </c>
      <c r="G598" s="52">
        <f>IFERROR(VLOOKUP(MYRANKS_H[[#This Row],[IDFANGRAPHS]],STEAMER_H[],COLUMN(STEAMER_H[PA]),FALSE),0)</f>
        <v>0</v>
      </c>
      <c r="H598" s="52">
        <f>IFERROR(VLOOKUP(MYRANKS_H[[#This Row],[IDFANGRAPHS]],STEAMER_H[],COLUMN(STEAMER_H[AB]),FALSE),0)</f>
        <v>0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8" s="69">
        <f>VLOOKUP(MYRANKS_H[[#This Row],[POS]],REPLACEMENT_LEVEL[],2,FALSE)</f>
        <v>496</v>
      </c>
      <c r="X598" s="69">
        <f>MYRANKS_H[[#This Row],[PROJ PTS]]-MYRANKS_H[[#This Row],[REPL LEVEL]]</f>
        <v>-496</v>
      </c>
    </row>
    <row r="599" spans="1:24" x14ac:dyDescent="0.25">
      <c r="A599" s="48" t="s">
        <v>18618</v>
      </c>
      <c r="B599" s="46" t="str">
        <f>VLOOKUP(MYRANKS_H[[#This Row],[PLAYERID]],PLAYERIDMAP[],COLUMN(PLAYERIDMAP[LASTNAME]),FALSE)</f>
        <v>Patterson</v>
      </c>
      <c r="C599" s="51" t="str">
        <f>VLOOKUP(MYRANKS_H[[#This Row],[PLAYERID]],PLAYERIDMAP[],COLUMN(PLAYERIDMAP[FIRSTNAME]),FALSE)</f>
        <v>Corey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OF</v>
      </c>
      <c r="F599" s="51">
        <f>VLOOKUP(MYRANKS_H[[#This Row],[PLAYERID]],PLAYERIDMAP[],COLUMN(PLAYERIDMAP[IDFANGRAPHS]),FALSE)</f>
        <v>300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9" s="69">
        <f>VLOOKUP(MYRANKS_H[[#This Row],[POS]],REPLACEMENT_LEVEL[],2,FALSE)</f>
        <v>496</v>
      </c>
      <c r="X599" s="69">
        <f>MYRANKS_H[[#This Row],[PROJ PTS]]-MYRANKS_H[[#This Row],[REPL LEVEL]]</f>
        <v>-496</v>
      </c>
    </row>
    <row r="600" spans="1:24" ht="15" customHeight="1" x14ac:dyDescent="0.25">
      <c r="A600" s="44" t="s">
        <v>18743</v>
      </c>
      <c r="B600" s="46" t="str">
        <f>VLOOKUP(MYRANKS_H[[#This Row],[PLAYERID]],PLAYERIDMAP[],COLUMN(PLAYERIDMAP[LASTNAME]),FALSE)</f>
        <v>Perez</v>
      </c>
      <c r="C600" s="51" t="str">
        <f>VLOOKUP(MYRANKS_H[[#This Row],[PLAYERID]],PLAYERIDMAP[],COLUMN(PLAYERIDMAP[FIRSTNAME]),FALSE)</f>
        <v>Juan</v>
      </c>
      <c r="D600" s="51" t="str">
        <f>VLOOKUP(MYRANKS_H[[#This Row],[PLAYERID]],PLAYERIDMAP[],COLUMN(PLAYERIDMAP[TEAM]),FALSE)</f>
        <v>SF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2557</v>
      </c>
      <c r="G600" s="52">
        <f>IFERROR(VLOOKUP(MYRANKS_H[[#This Row],[IDFANGRAPHS]],STEAMER_H[],COLUMN(STEAMER_H[PA]),FALSE),0)</f>
        <v>0</v>
      </c>
      <c r="H600" s="52">
        <f>IFERROR(VLOOKUP(MYRANKS_H[[#This Row],[IDFANGRAPHS]],STEAMER_H[],COLUMN(STEAMER_H[AB]),FALSE),0)</f>
        <v>0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0" s="69">
        <f>VLOOKUP(MYRANKS_H[[#This Row],[POS]],REPLACEMENT_LEVEL[],2,FALSE)</f>
        <v>496</v>
      </c>
      <c r="X600" s="69">
        <f>MYRANKS_H[[#This Row],[PROJ PTS]]-MYRANKS_H[[#This Row],[REPL LEVEL]]</f>
        <v>-496</v>
      </c>
    </row>
    <row r="601" spans="1:24" ht="15" customHeight="1" x14ac:dyDescent="0.25">
      <c r="A601" s="48" t="s">
        <v>18995</v>
      </c>
      <c r="B601" s="46" t="str">
        <f>VLOOKUP(MYRANKS_H[[#This Row],[PLAYERID]],PLAYERIDMAP[],COLUMN(PLAYERIDMAP[LASTNAME]),FALSE)</f>
        <v>Ramirez</v>
      </c>
      <c r="C601" s="51" t="str">
        <f>VLOOKUP(MYRANKS_H[[#This Row],[PLAYERID]],PLAYERIDMAP[],COLUMN(PLAYERIDMAP[FIRSTNAME]),FALSE)</f>
        <v>Manny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OF</v>
      </c>
      <c r="F601" s="51">
        <f>VLOOKUP(MYRANKS_H[[#This Row],[PLAYERID]],PLAYERIDMAP[],COLUMN(PLAYERIDMAP[IDFANGRAPHS]),FALSE)</f>
        <v>210</v>
      </c>
      <c r="G601" s="52">
        <f>IFERROR(VLOOKUP(MYRANKS_H[[#This Row],[IDFANGRAPHS]],STEAMER_H[],COLUMN(STEAMER_H[PA]),FALSE),0)</f>
        <v>0</v>
      </c>
      <c r="H601" s="52">
        <f>IFERROR(VLOOKUP(MYRANKS_H[[#This Row],[IDFANGRAPHS]],STEAMER_H[],COLUMN(STEAMER_H[AB]),FALSE),0)</f>
        <v>0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1" s="69">
        <f>VLOOKUP(MYRANKS_H[[#This Row],[POS]],REPLACEMENT_LEVEL[],2,FALSE)</f>
        <v>496</v>
      </c>
      <c r="X601" s="69">
        <f>MYRANKS_H[[#This Row],[PROJ PTS]]-MYRANKS_H[[#This Row],[REPL LEVEL]]</f>
        <v>-496</v>
      </c>
    </row>
    <row r="602" spans="1:24" ht="15" customHeight="1" x14ac:dyDescent="0.25">
      <c r="A602" s="48" t="s">
        <v>19278</v>
      </c>
      <c r="B602" s="46" t="str">
        <f>VLOOKUP(MYRANKS_H[[#This Row],[PLAYERID]],PLAYERIDMAP[],COLUMN(PLAYERIDMAP[LASTNAME]),FALSE)</f>
        <v>Rowand</v>
      </c>
      <c r="C602" s="51" t="str">
        <f>VLOOKUP(MYRANKS_H[[#This Row],[PLAYERID]],PLAYERIDMAP[],COLUMN(PLAYERIDMAP[FIRSTNAME]),FALSE)</f>
        <v>Aaron</v>
      </c>
      <c r="D602" s="51" t="str">
        <f>VLOOKUP(MYRANKS_H[[#This Row],[PLAYERID]],PLAYERIDMAP[],COLUMN(PLAYERIDMAP[TEAM]),FALSE)</f>
        <v>N/A</v>
      </c>
      <c r="E602" s="51" t="str">
        <f>VLOOKUP(MYRANKS_H[[#This Row],[PLAYERID]],PLAYERIDMAP[],COLUMN(PLAYERIDMAP[POS]),FALSE)</f>
        <v>OF</v>
      </c>
      <c r="F602" s="51">
        <f>VLOOKUP(MYRANKS_H[[#This Row],[PLAYERID]],PLAYERIDMAP[],COLUMN(PLAYERIDMAP[IDFANGRAPHS]),FALSE)</f>
        <v>254</v>
      </c>
      <c r="G602" s="52">
        <f>IFERROR(VLOOKUP(MYRANKS_H[[#This Row],[IDFANGRAPHS]],STEAMER_H[],COLUMN(STEAMER_H[PA]),FALSE),0)</f>
        <v>0</v>
      </c>
      <c r="H602" s="52">
        <f>IFERROR(VLOOKUP(MYRANKS_H[[#This Row],[IDFANGRAPHS]],STEAMER_H[],COLUMN(STEAMER_H[AB]),FALSE),0)</f>
        <v>0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2" s="69">
        <f>VLOOKUP(MYRANKS_H[[#This Row],[POS]],REPLACEMENT_LEVEL[],2,FALSE)</f>
        <v>496</v>
      </c>
      <c r="X602" s="69">
        <f>MYRANKS_H[[#This Row],[PROJ PTS]]-MYRANKS_H[[#This Row],[REPL LEVEL]]</f>
        <v>-496</v>
      </c>
    </row>
    <row r="603" spans="1:24" ht="15" customHeight="1" x14ac:dyDescent="0.25">
      <c r="A603" s="44" t="s">
        <v>19669</v>
      </c>
      <c r="B603" s="46" t="str">
        <f>VLOOKUP(MYRANKS_H[[#This Row],[PLAYERID]],PLAYERIDMAP[],COLUMN(PLAYERIDMAP[LASTNAME]),FALSE)</f>
        <v>Spilborghs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4521</v>
      </c>
      <c r="G603" s="52">
        <f>IFERROR(VLOOKUP(MYRANKS_H[[#This Row],[IDFANGRAPHS]],STEAMER_H[],COLUMN(STEAMER_H[PA]),FALSE),0)</f>
        <v>0</v>
      </c>
      <c r="H603" s="52">
        <f>IFERROR(VLOOKUP(MYRANKS_H[[#This Row],[IDFANGRAPHS]],STEAMER_H[],COLUMN(STEAMER_H[AB]),FALSE),0)</f>
        <v>0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3" s="69">
        <f>VLOOKUP(MYRANKS_H[[#This Row],[POS]],REPLACEMENT_LEVEL[],2,FALSE)</f>
        <v>496</v>
      </c>
      <c r="X603" s="69">
        <f>MYRANKS_H[[#This Row],[PROJ PTS]]-MYRANKS_H[[#This Row],[REPL LEVEL]]</f>
        <v>-496</v>
      </c>
    </row>
    <row r="604" spans="1:24" ht="15" customHeight="1" x14ac:dyDescent="0.25">
      <c r="A604" s="48" t="s">
        <v>19894</v>
      </c>
      <c r="B604" s="46" t="str">
        <f>VLOOKUP(MYRANKS_H[[#This Row],[PLAYERID]],PLAYERIDMAP[],COLUMN(PLAYERIDMAP[LASTNAME]),FALSE)</f>
        <v>Tomas</v>
      </c>
      <c r="C604" s="51" t="str">
        <f>VLOOKUP(MYRANKS_H[[#This Row],[PLAYERID]],PLAYERIDMAP[],COLUMN(PLAYERIDMAP[FIRSTNAME]),FALSE)</f>
        <v>Yasmany</v>
      </c>
      <c r="D604" s="51" t="str">
        <f>VLOOKUP(MYRANKS_H[[#This Row],[PLAYERID]],PLAYERIDMAP[],COLUMN(PLAYERIDMAP[TEAM]),FALSE)</f>
        <v>ARI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0</v>
      </c>
      <c r="G604" s="52">
        <f>IFERROR(VLOOKUP(MYRANKS_H[[#This Row],[IDFANGRAPHS]],STEAMER_H[],COLUMN(STEAMER_H[PA]),FALSE),0)</f>
        <v>0</v>
      </c>
      <c r="H604" s="52">
        <f>IFERROR(VLOOKUP(MYRANKS_H[[#This Row],[IDFANGRAPHS]],STEAMER_H[],COLUMN(STEAMER_H[AB]),FALSE),0)</f>
        <v>0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4" s="69">
        <f>VLOOKUP(MYRANKS_H[[#This Row],[POS]],REPLACEMENT_LEVEL[],2,FALSE)</f>
        <v>496</v>
      </c>
      <c r="X604" s="69">
        <f>MYRANKS_H[[#This Row],[PROJ PTS]]-MYRANKS_H[[#This Row],[REPL LEVEL]]</f>
        <v>-496</v>
      </c>
    </row>
    <row r="605" spans="1:24" ht="15" customHeight="1" x14ac:dyDescent="0.25">
      <c r="A605" s="44" t="s">
        <v>14570</v>
      </c>
      <c r="B605" s="46" t="str">
        <f>VLOOKUP(MYRANKS_H[[#This Row],[PLAYERID]],PLAYERIDMAP[],COLUMN(PLAYERIDMAP[LASTNAME]),FALSE)</f>
        <v>Abreu</v>
      </c>
      <c r="C605" s="59" t="str">
        <f>VLOOKUP(MYRANKS_H[[#This Row],[PLAYERID]],PLAYERIDMAP[],COLUMN(PLAYERIDMAP[FIRSTNAME]),FALSE)</f>
        <v>Bobby</v>
      </c>
      <c r="D605" s="59" t="str">
        <f>VLOOKUP(MYRANKS_H[[#This Row],[PLAYERID]],PLAYERIDMAP[],COLUMN(PLAYERIDMAP[TEAM]),FALSE)</f>
        <v>LAD</v>
      </c>
      <c r="E605" s="59" t="str">
        <f>VLOOKUP(MYRANKS_H[[#This Row],[PLAYERID]],PLAYERIDMAP[],COLUMN(PLAYERIDMAP[POS]),FALSE)</f>
        <v>OF</v>
      </c>
      <c r="F605" s="59">
        <f>VLOOKUP(MYRANKS_H[[#This Row],[PLAYERID]],PLAYERIDMAP[],COLUMN(PLAYERIDMAP[IDFANGRAPHS]),FALSE)</f>
        <v>945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5" s="69">
        <f>VLOOKUP(MYRANKS_H[[#This Row],[POS]],REPLACEMENT_LEVEL[],2,FALSE)</f>
        <v>496</v>
      </c>
      <c r="X605" s="69">
        <f>MYRANKS_H[[#This Row],[PROJ PTS]]-MYRANKS_H[[#This Row],[REPL LEVEL]]</f>
        <v>-497</v>
      </c>
    </row>
    <row r="606" spans="1:24" ht="15" customHeight="1" x14ac:dyDescent="0.25">
      <c r="A606" s="44" t="s">
        <v>14721</v>
      </c>
      <c r="B606" s="46" t="str">
        <f>VLOOKUP(MYRANKS_H[[#This Row],[PLAYERID]],PLAYERIDMAP[],COLUMN(PLAYERIDMAP[LASTNAME]),FALSE)</f>
        <v>Ankiel</v>
      </c>
      <c r="C606" s="51" t="str">
        <f>VLOOKUP(MYRANKS_H[[#This Row],[PLAYERID]],PLAYERIDMAP[],COLUMN(PLAYERIDMAP[FIRSTNAME]),FALSE)</f>
        <v>Rick</v>
      </c>
      <c r="D606" s="51" t="str">
        <f>VLOOKUP(MYRANKS_H[[#This Row],[PLAYERID]],PLAYERIDMAP[],COLUMN(PLAYERIDMAP[TEAM]),FALSE)</f>
        <v>N/A</v>
      </c>
      <c r="E606" s="51" t="str">
        <f>VLOOKUP(MYRANKS_H[[#This Row],[PLAYERID]],PLAYERIDMAP[],COLUMN(PLAYERIDMAP[POS]),FALSE)</f>
        <v>OF</v>
      </c>
      <c r="F606" s="51">
        <f>VLOOKUP(MYRANKS_H[[#This Row],[PLAYERID]],PLAYERIDMAP[],COLUMN(PLAYERIDMAP[IDFANGRAPHS]),FALSE)</f>
        <v>1142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6" s="69">
        <f>VLOOKUP(MYRANKS_H[[#This Row],[POS]],REPLACEMENT_LEVEL[],2,FALSE)</f>
        <v>496</v>
      </c>
      <c r="X606" s="69">
        <f>MYRANKS_H[[#This Row],[PROJ PTS]]-MYRANKS_H[[#This Row],[REPL LEVEL]]</f>
        <v>-497</v>
      </c>
    </row>
    <row r="607" spans="1:24" ht="15" customHeight="1" x14ac:dyDescent="0.25">
      <c r="A607" s="44" t="s">
        <v>14786</v>
      </c>
      <c r="B607" s="46" t="str">
        <f>VLOOKUP(MYRANKS_H[[#This Row],[PLAYERID]],PLAYERIDMAP[],COLUMN(PLAYERIDMAP[LASTNAME]),FALSE)</f>
        <v>Avery</v>
      </c>
      <c r="C607" s="51" t="str">
        <f>VLOOKUP(MYRANKS_H[[#This Row],[PLAYERID]],PLAYERIDMAP[],COLUMN(PLAYERIDMAP[FIRSTNAME]),FALSE)</f>
        <v>Xavier</v>
      </c>
      <c r="D607" s="51" t="str">
        <f>VLOOKUP(MYRANKS_H[[#This Row],[PLAYERID]],PLAYERIDMAP[],COLUMN(PLAYERIDMAP[TEAM]),FALSE)</f>
        <v>BAL</v>
      </c>
      <c r="E607" s="51" t="str">
        <f>VLOOKUP(MYRANKS_H[[#This Row],[PLAYERID]],PLAYERIDMAP[],COLUMN(PLAYERIDMAP[POS]),FALSE)</f>
        <v>OF</v>
      </c>
      <c r="F607" s="51">
        <f>VLOOKUP(MYRANKS_H[[#This Row],[PLAYERID]],PLAYERIDMAP[],COLUMN(PLAYERIDMAP[IDFANGRAPHS]),FALSE)</f>
        <v>8471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7" s="69">
        <f>VLOOKUP(MYRANKS_H[[#This Row],[POS]],REPLACEMENT_LEVEL[],2,FALSE)</f>
        <v>496</v>
      </c>
      <c r="X607" s="69">
        <f>MYRANKS_H[[#This Row],[PROJ PTS]]-MYRANKS_H[[#This Row],[REPL LEVEL]]</f>
        <v>-497</v>
      </c>
    </row>
    <row r="608" spans="1:24" ht="15" customHeight="1" x14ac:dyDescent="0.25">
      <c r="A608" s="44" t="s">
        <v>14920</v>
      </c>
      <c r="B608" s="46" t="str">
        <f>VLOOKUP(MYRANKS_H[[#This Row],[PLAYERID]],PLAYERIDMAP[],COLUMN(PLAYERIDMAP[LASTNAME]),FALSE)</f>
        <v>Baxter</v>
      </c>
      <c r="C608" s="51" t="str">
        <f>VLOOKUP(MYRANKS_H[[#This Row],[PLAYERID]],PLAYERIDMAP[],COLUMN(PLAYERIDMAP[FIRSTNAME]),FALSE)</f>
        <v>Mike</v>
      </c>
      <c r="D608" s="51" t="str">
        <f>VLOOKUP(MYRANKS_H[[#This Row],[PLAYERID]],PLAYERIDMAP[],COLUMN(PLAYERIDMAP[TEAM]),FALSE)</f>
        <v>NYM</v>
      </c>
      <c r="E608" s="51" t="str">
        <f>VLOOKUP(MYRANKS_H[[#This Row],[PLAYERID]],PLAYERIDMAP[],COLUMN(PLAYERIDMAP[POS]),FALSE)</f>
        <v>OF</v>
      </c>
      <c r="F608" s="51">
        <f>VLOOKUP(MYRANKS_H[[#This Row],[PLAYERID]],PLAYERIDMAP[],COLUMN(PLAYERIDMAP[IDFANGRAPHS]),FALSE)</f>
        <v>4464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8" s="69">
        <f>VLOOKUP(MYRANKS_H[[#This Row],[POS]],REPLACEMENT_LEVEL[],2,FALSE)</f>
        <v>496</v>
      </c>
      <c r="X608" s="69">
        <f>MYRANKS_H[[#This Row],[PROJ PTS]]-MYRANKS_H[[#This Row],[REPL LEVEL]]</f>
        <v>-497</v>
      </c>
    </row>
    <row r="609" spans="1:24" ht="15" customHeight="1" x14ac:dyDescent="0.25">
      <c r="A609" s="44" t="s">
        <v>14925</v>
      </c>
      <c r="B609" s="46" t="str">
        <f>VLOOKUP(MYRANKS_H[[#This Row],[PLAYERID]],PLAYERIDMAP[],COLUMN(PLAYERIDMAP[LASTNAME]),FALSE)</f>
        <v>Bay</v>
      </c>
      <c r="C609" s="51" t="str">
        <f>VLOOKUP(MYRANKS_H[[#This Row],[PLAYERID]],PLAYERIDMAP[],COLUMN(PLAYERIDMAP[FIRSTNAME]),FALSE)</f>
        <v>Jason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1717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9" s="69">
        <f>VLOOKUP(MYRANKS_H[[#This Row],[POS]],REPLACEMENT_LEVEL[],2,FALSE)</f>
        <v>496</v>
      </c>
      <c r="X609" s="69">
        <f>MYRANKS_H[[#This Row],[PROJ PTS]]-MYRANKS_H[[#This Row],[REPL LEVEL]]</f>
        <v>-497</v>
      </c>
    </row>
    <row r="610" spans="1:24" ht="15" customHeight="1" x14ac:dyDescent="0.25">
      <c r="A610" s="44" t="s">
        <v>15006</v>
      </c>
      <c r="B610" s="46" t="str">
        <f>VLOOKUP(MYRANKS_H[[#This Row],[PLAYERID]],PLAYERIDMAP[],COLUMN(PLAYERIDMAP[LASTNAME]),FALSE)</f>
        <v>Bernadina</v>
      </c>
      <c r="C610" s="51" t="str">
        <f>VLOOKUP(MYRANKS_H[[#This Row],[PLAYERID]],PLAYERIDMAP[],COLUMN(PLAYERIDMAP[FIRSTNAME]),FALSE)</f>
        <v>Roger</v>
      </c>
      <c r="D610" s="51" t="str">
        <f>VLOOKUP(MYRANKS_H[[#This Row],[PLAYERID]],PLAYERIDMAP[],COLUMN(PLAYERIDMAP[TEAM]),FALSE)</f>
        <v>WAS</v>
      </c>
      <c r="E610" s="51" t="str">
        <f>VLOOKUP(MYRANKS_H[[#This Row],[PLAYERID]],PLAYERIDMAP[],COLUMN(PLAYERIDMAP[POS]),FALSE)</f>
        <v>OF</v>
      </c>
      <c r="F610" s="51">
        <f>VLOOKUP(MYRANKS_H[[#This Row],[PLAYERID]],PLAYERIDMAP[],COLUMN(PLAYERIDMAP[IDFANGRAPHS]),FALSE)</f>
        <v>6421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0" s="69">
        <f>VLOOKUP(MYRANKS_H[[#This Row],[POS]],REPLACEMENT_LEVEL[],2,FALSE)</f>
        <v>496</v>
      </c>
      <c r="X610" s="69">
        <f>MYRANKS_H[[#This Row],[PROJ PTS]]-MYRANKS_H[[#This Row],[REPL LEVEL]]</f>
        <v>-497</v>
      </c>
    </row>
    <row r="611" spans="1:24" ht="15" customHeight="1" x14ac:dyDescent="0.25">
      <c r="A611" s="44" t="s">
        <v>15108</v>
      </c>
      <c r="B611" s="46" t="str">
        <f>VLOOKUP(MYRANKS_H[[#This Row],[PLAYERID]],PLAYERIDMAP[],COLUMN(PLAYERIDMAP[LASTNAME]),FALSE)</f>
        <v>Bogusevic</v>
      </c>
      <c r="C611" s="51" t="str">
        <f>VLOOKUP(MYRANKS_H[[#This Row],[PLAYERID]],PLAYERIDMAP[],COLUMN(PLAYERIDMAP[FIRSTNAME]),FALSE)</f>
        <v>Brian</v>
      </c>
      <c r="D611" s="51" t="str">
        <f>VLOOKUP(MYRANKS_H[[#This Row],[PLAYERID]],PLAYERIDMAP[],COLUMN(PLAYERIDMAP[TEAM]),FALSE)</f>
        <v>PHI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4719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1" s="69">
        <f>VLOOKUP(MYRANKS_H[[#This Row],[POS]],REPLACEMENT_LEVEL[],2,FALSE)</f>
        <v>496</v>
      </c>
      <c r="X611" s="69">
        <f>MYRANKS_H[[#This Row],[PROJ PTS]]-MYRANKS_H[[#This Row],[REPL LEVEL]]</f>
        <v>-497</v>
      </c>
    </row>
    <row r="612" spans="1:24" x14ac:dyDescent="0.25">
      <c r="A612" s="48" t="s">
        <v>15123</v>
      </c>
      <c r="B612" s="46" t="str">
        <f>VLOOKUP(MYRANKS_H[[#This Row],[PLAYERID]],PLAYERIDMAP[],COLUMN(PLAYERIDMAP[LASTNAME]),FALSE)</f>
        <v>Borbon</v>
      </c>
      <c r="C612" s="51" t="str">
        <f>VLOOKUP(MYRANKS_H[[#This Row],[PLAYERID]],PLAYERIDMAP[],COLUMN(PLAYERIDMAP[FIRSTNAME]),FALSE)</f>
        <v>Julio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3209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2" s="69">
        <f>VLOOKUP(MYRANKS_H[[#This Row],[POS]],REPLACEMENT_LEVEL[],2,FALSE)</f>
        <v>496</v>
      </c>
      <c r="X612" s="69">
        <f>MYRANKS_H[[#This Row],[PROJ PTS]]-MYRANKS_H[[#This Row],[REPL LEVEL]]</f>
        <v>-497</v>
      </c>
    </row>
    <row r="613" spans="1:24" ht="15" customHeight="1" x14ac:dyDescent="0.25">
      <c r="A613" s="44" t="s">
        <v>15129</v>
      </c>
      <c r="B613" s="46" t="str">
        <f>VLOOKUP(MYRANKS_H[[#This Row],[PLAYERID]],PLAYERIDMAP[],COLUMN(PLAYERIDMAP[LASTNAME]),FALSE)</f>
        <v>Bourgeois</v>
      </c>
      <c r="C613" s="51" t="str">
        <f>VLOOKUP(MYRANKS_H[[#This Row],[PLAYERID]],PLAYERIDMAP[],COLUMN(PLAYERIDMAP[FIRSTNAME]),FALSE)</f>
        <v>Jason</v>
      </c>
      <c r="D613" s="51" t="str">
        <f>VLOOKUP(MYRANKS_H[[#This Row],[PLAYERID]],PLAYERIDMAP[],COLUMN(PLAYERIDMAP[TEAM]),FALSE)</f>
        <v>CIN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2225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3" s="69">
        <f>VLOOKUP(MYRANKS_H[[#This Row],[POS]],REPLACEMENT_LEVEL[],2,FALSE)</f>
        <v>496</v>
      </c>
      <c r="X613" s="69">
        <f>MYRANKS_H[[#This Row],[PROJ PTS]]-MYRANKS_H[[#This Row],[REPL LEVEL]]</f>
        <v>-497</v>
      </c>
    </row>
    <row r="614" spans="1:24" ht="15" customHeight="1" x14ac:dyDescent="0.25">
      <c r="A614" s="44" t="s">
        <v>15269</v>
      </c>
      <c r="B614" s="46" t="str">
        <f>VLOOKUP(MYRANKS_H[[#This Row],[PLAYERID]],PLAYERIDMAP[],COLUMN(PLAYERIDMAP[LASTNAME]),FALSE)</f>
        <v>Burns</v>
      </c>
      <c r="C614" s="51" t="str">
        <f>VLOOKUP(MYRANKS_H[[#This Row],[PLAYERID]],PLAYERIDMAP[],COLUMN(PLAYERIDMAP[FIRSTNAME]),FALSE)</f>
        <v>Billy</v>
      </c>
      <c r="D614" s="51" t="str">
        <f>VLOOKUP(MYRANKS_H[[#This Row],[PLAYERID]],PLAYERIDMAP[],COLUMN(PLAYERIDMAP[TEAM]),FALSE)</f>
        <v>OAK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12701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4" s="69">
        <f>VLOOKUP(MYRANKS_H[[#This Row],[POS]],REPLACEMENT_LEVEL[],2,FALSE)</f>
        <v>496</v>
      </c>
      <c r="X614" s="69">
        <f>MYRANKS_H[[#This Row],[PROJ PTS]]-MYRANKS_H[[#This Row],[REPL LEVEL]]</f>
        <v>-497</v>
      </c>
    </row>
    <row r="615" spans="1:24" ht="15" customHeight="1" x14ac:dyDescent="0.25">
      <c r="A615" s="44" t="s">
        <v>15433</v>
      </c>
      <c r="B615" s="46" t="str">
        <f>VLOOKUP(MYRANKS_H[[#This Row],[PLAYERID]],PLAYERIDMAP[],COLUMN(PLAYERIDMAP[LASTNAME]),FALSE)</f>
        <v>Carrera</v>
      </c>
      <c r="C615" s="51" t="str">
        <f>VLOOKUP(MYRANKS_H[[#This Row],[PLAYERID]],PLAYERIDMAP[],COLUMN(PLAYERIDMAP[FIRSTNAME]),FALSE)</f>
        <v>Ezequiel</v>
      </c>
      <c r="D615" s="51" t="str">
        <f>VLOOKUP(MYRANKS_H[[#This Row],[PLAYERID]],PLAYERIDMAP[],COLUMN(PLAYERIDMAP[TEAM]),FALSE)</f>
        <v>DET</v>
      </c>
      <c r="E615" s="51" t="str">
        <f>VLOOKUP(MYRANKS_H[[#This Row],[PLAYERID]],PLAYERIDMAP[],COLUMN(PLAYERIDMAP[POS]),FALSE)</f>
        <v>OF</v>
      </c>
      <c r="F615" s="51">
        <f>VLOOKUP(MYRANKS_H[[#This Row],[PLAYERID]],PLAYERIDMAP[],COLUMN(PLAYERIDMAP[IDFANGRAPHS]),FALSE)</f>
        <v>9048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5" s="69">
        <f>VLOOKUP(MYRANKS_H[[#This Row],[POS]],REPLACEMENT_LEVEL[],2,FALSE)</f>
        <v>496</v>
      </c>
      <c r="X615" s="69">
        <f>MYRANKS_H[[#This Row],[PROJ PTS]]-MYRANKS_H[[#This Row],[REPL LEVEL]]</f>
        <v>-497</v>
      </c>
    </row>
    <row r="616" spans="1:24" x14ac:dyDescent="0.25">
      <c r="A616" s="44" t="s">
        <v>15468</v>
      </c>
      <c r="B616" s="46" t="str">
        <f>VLOOKUP(MYRANKS_H[[#This Row],[PLAYERID]],PLAYERIDMAP[],COLUMN(PLAYERIDMAP[LASTNAME]),FALSE)</f>
        <v>Castellanos</v>
      </c>
      <c r="C616" s="51" t="str">
        <f>VLOOKUP(MYRANKS_H[[#This Row],[PLAYERID]],PLAYERIDMAP[],COLUMN(PLAYERIDMAP[FIRSTNAME]),FALSE)</f>
        <v>Alex</v>
      </c>
      <c r="D616" s="51" t="str">
        <f>VLOOKUP(MYRANKS_H[[#This Row],[PLAYERID]],PLAYERIDMAP[],COLUMN(PLAYERIDMAP[TEAM]),FALSE)</f>
        <v>NYM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7223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6" s="69">
        <f>VLOOKUP(MYRANKS_H[[#This Row],[POS]],REPLACEMENT_LEVEL[],2,FALSE)</f>
        <v>496</v>
      </c>
      <c r="X616" s="69">
        <f>MYRANKS_H[[#This Row],[PROJ PTS]]-MYRANKS_H[[#This Row],[REPL LEVEL]]</f>
        <v>-497</v>
      </c>
    </row>
    <row r="617" spans="1:24" ht="15" customHeight="1" x14ac:dyDescent="0.25">
      <c r="A617" s="44" t="s">
        <v>15523</v>
      </c>
      <c r="B617" s="46" t="str">
        <f>VLOOKUP(MYRANKS_H[[#This Row],[PLAYERID]],PLAYERIDMAP[],COLUMN(PLAYERIDMAP[LASTNAME]),FALSE)</f>
        <v>Chambers</v>
      </c>
      <c r="C617" s="51" t="str">
        <f>VLOOKUP(MYRANKS_H[[#This Row],[PLAYERID]],PLAYERIDMAP[],COLUMN(PLAYERIDMAP[FIRSTNAME]),FALSE)</f>
        <v>Adron</v>
      </c>
      <c r="D617" s="51" t="str">
        <f>VLOOKUP(MYRANKS_H[[#This Row],[PLAYERID]],PLAYERIDMAP[],COLUMN(PLAYERIDMAP[TEAM]),FALSE)</f>
        <v>STL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7995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7" s="69">
        <f>VLOOKUP(MYRANKS_H[[#This Row],[POS]],REPLACEMENT_LEVEL[],2,FALSE)</f>
        <v>496</v>
      </c>
      <c r="X617" s="69">
        <f>MYRANKS_H[[#This Row],[PROJ PTS]]-MYRANKS_H[[#This Row],[REPL LEVEL]]</f>
        <v>-497</v>
      </c>
    </row>
    <row r="618" spans="1:24" ht="15" customHeight="1" x14ac:dyDescent="0.25">
      <c r="A618" s="48" t="s">
        <v>15782</v>
      </c>
      <c r="B618" s="46" t="str">
        <f>VLOOKUP(MYRANKS_H[[#This Row],[PLAYERID]],PLAYERIDMAP[],COLUMN(PLAYERIDMAP[LASTNAME]),FALSE)</f>
        <v>Crowe</v>
      </c>
      <c r="C618" s="51" t="str">
        <f>VLOOKUP(MYRANKS_H[[#This Row],[PLAYERID]],PLAYERIDMAP[],COLUMN(PLAYERIDMAP[FIRSTNAME]),FALSE)</f>
        <v>Trevor</v>
      </c>
      <c r="D618" s="51" t="str">
        <f>VLOOKUP(MYRANKS_H[[#This Row],[PLAYERID]],PLAYERIDMAP[],COLUMN(PLAYERIDMAP[TEAM]),FALSE)</f>
        <v>CLE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3402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8" s="69">
        <f>VLOOKUP(MYRANKS_H[[#This Row],[POS]],REPLACEMENT_LEVEL[],2,FALSE)</f>
        <v>496</v>
      </c>
      <c r="X618" s="69">
        <f>MYRANKS_H[[#This Row],[PROJ PTS]]-MYRANKS_H[[#This Row],[REPL LEVEL]]</f>
        <v>-497</v>
      </c>
    </row>
    <row r="619" spans="1:24" ht="15" customHeight="1" x14ac:dyDescent="0.25">
      <c r="A619" s="44" t="s">
        <v>15819</v>
      </c>
      <c r="B619" s="46" t="str">
        <f>VLOOKUP(MYRANKS_H[[#This Row],[PLAYERID]],PLAYERIDMAP[],COLUMN(PLAYERIDMAP[LASTNAME]),FALSE)</f>
        <v>Damon</v>
      </c>
      <c r="C619" s="51" t="str">
        <f>VLOOKUP(MYRANKS_H[[#This Row],[PLAYERID]],PLAYERIDMAP[],COLUMN(PLAYERIDMAP[FIRSTNAME]),FALSE)</f>
        <v>Johnny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OF</v>
      </c>
      <c r="F619" s="51">
        <f>VLOOKUP(MYRANKS_H[[#This Row],[PLAYERID]],PLAYERIDMAP[],COLUMN(PLAYERIDMAP[IDFANGRAPHS]),FALSE)</f>
        <v>185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9" s="69">
        <f>VLOOKUP(MYRANKS_H[[#This Row],[POS]],REPLACEMENT_LEVEL[],2,FALSE)</f>
        <v>496</v>
      </c>
      <c r="X619" s="69">
        <f>MYRANKS_H[[#This Row],[PROJ PTS]]-MYRANKS_H[[#This Row],[REPL LEVEL]]</f>
        <v>-497</v>
      </c>
    </row>
    <row r="620" spans="1:24" ht="15" customHeight="1" x14ac:dyDescent="0.25">
      <c r="A620" s="44" t="s">
        <v>15976</v>
      </c>
      <c r="B620" s="46" t="str">
        <f>VLOOKUP(MYRANKS_H[[#This Row],[PLAYERID]],PLAYERIDMAP[],COLUMN(PLAYERIDMAP[LASTNAME]),FALSE)</f>
        <v>Diaz</v>
      </c>
      <c r="C620" s="51" t="str">
        <f>VLOOKUP(MYRANKS_H[[#This Row],[PLAYERID]],PLAYERIDMAP[],COLUMN(PLAYERIDMAP[FIRSTNAME]),FALSE)</f>
        <v>Matt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1771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0" s="69">
        <f>VLOOKUP(MYRANKS_H[[#This Row],[POS]],REPLACEMENT_LEVEL[],2,FALSE)</f>
        <v>496</v>
      </c>
      <c r="X620" s="69">
        <f>MYRANKS_H[[#This Row],[PROJ PTS]]-MYRANKS_H[[#This Row],[REPL LEVEL]]</f>
        <v>-497</v>
      </c>
    </row>
    <row r="621" spans="1:24" ht="15" customHeight="1" x14ac:dyDescent="0.25">
      <c r="A621" s="44" t="s">
        <v>15980</v>
      </c>
      <c r="B621" s="46" t="str">
        <f>VLOOKUP(MYRANKS_H[[#This Row],[PLAYERID]],PLAYERIDMAP[],COLUMN(PLAYERIDMAP[LASTNAME]),FALSE)</f>
        <v>Dickerson</v>
      </c>
      <c r="C621" s="51" t="str">
        <f>VLOOKUP(MYRANKS_H[[#This Row],[PLAYERID]],PLAYERIDMAP[],COLUMN(PLAYERIDMAP[FIRSTNAME]),FALSE)</f>
        <v>Chris</v>
      </c>
      <c r="D621" s="51" t="str">
        <f>VLOOKUP(MYRANKS_H[[#This Row],[PLAYERID]],PLAYERIDMAP[],COLUMN(PLAYERIDMAP[TEAM]),FALSE)</f>
        <v>NYY</v>
      </c>
      <c r="E621" s="51" t="str">
        <f>VLOOKUP(MYRANKS_H[[#This Row],[PLAYERID]],PLAYERIDMAP[],COLUMN(PLAYERIDMAP[POS]),FALSE)</f>
        <v>OF</v>
      </c>
      <c r="F621" s="51">
        <f>VLOOKUP(MYRANKS_H[[#This Row],[PLAYERID]],PLAYERIDMAP[],COLUMN(PLAYERIDMAP[IDFANGRAPHS]),FALSE)</f>
        <v>7095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1" s="69">
        <f>VLOOKUP(MYRANKS_H[[#This Row],[POS]],REPLACEMENT_LEVEL[],2,FALSE)</f>
        <v>496</v>
      </c>
      <c r="X621" s="69">
        <f>MYRANKS_H[[#This Row],[PROJ PTS]]-MYRANKS_H[[#This Row],[REPL LEVEL]]</f>
        <v>-497</v>
      </c>
    </row>
    <row r="622" spans="1:24" ht="15" customHeight="1" x14ac:dyDescent="0.25">
      <c r="A622" s="44" t="s">
        <v>16092</v>
      </c>
      <c r="B622" s="46" t="str">
        <f>VLOOKUP(MYRANKS_H[[#This Row],[PLAYERID]],PLAYERIDMAP[],COLUMN(PLAYERIDMAP[LASTNAME]),FALSE)</f>
        <v>Duncan</v>
      </c>
      <c r="C622" s="51" t="str">
        <f>VLOOKUP(MYRANKS_H[[#This Row],[PLAYERID]],PLAYERIDMAP[],COLUMN(PLAYERIDMAP[FIRSTNAME]),FALSE)</f>
        <v>Shelley</v>
      </c>
      <c r="D622" s="51" t="str">
        <f>VLOOKUP(MYRANKS_H[[#This Row],[PLAYERID]],PLAYERIDMAP[],COLUMN(PLAYERIDMAP[TEAM]),FALSE)</f>
        <v>N/A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3620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2" s="69">
        <f>VLOOKUP(MYRANKS_H[[#This Row],[POS]],REPLACEMENT_LEVEL[],2,FALSE)</f>
        <v>496</v>
      </c>
      <c r="X622" s="69">
        <f>MYRANKS_H[[#This Row],[PROJ PTS]]-MYRANKS_H[[#This Row],[REPL LEVEL]]</f>
        <v>-497</v>
      </c>
    </row>
    <row r="623" spans="1:24" ht="15" customHeight="1" x14ac:dyDescent="0.25">
      <c r="A623" s="44" t="s">
        <v>16332</v>
      </c>
      <c r="B623" s="46" t="str">
        <f>VLOOKUP(MYRANKS_H[[#This Row],[PLAYERID]],PLAYERIDMAP[],COLUMN(PLAYERIDMAP[LASTNAME]),FALSE)</f>
        <v>Ford</v>
      </c>
      <c r="C623" s="51" t="str">
        <f>VLOOKUP(MYRANKS_H[[#This Row],[PLAYERID]],PLAYERIDMAP[],COLUMN(PLAYERIDMAP[FIRSTNAME]),FALSE)</f>
        <v>Lew</v>
      </c>
      <c r="D623" s="51" t="str">
        <f>VLOOKUP(MYRANKS_H[[#This Row],[PLAYERID]],PLAYERIDMAP[],COLUMN(PLAYERIDMAP[TEAM]),FALSE)</f>
        <v>N/A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1724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3" s="69">
        <f>VLOOKUP(MYRANKS_H[[#This Row],[POS]],REPLACEMENT_LEVEL[],2,FALSE)</f>
        <v>496</v>
      </c>
      <c r="X623" s="69">
        <f>MYRANKS_H[[#This Row],[PROJ PTS]]-MYRANKS_H[[#This Row],[REPL LEVEL]]</f>
        <v>-497</v>
      </c>
    </row>
    <row r="624" spans="1:24" ht="15" customHeight="1" x14ac:dyDescent="0.25">
      <c r="A624" s="44" t="s">
        <v>16344</v>
      </c>
      <c r="B624" s="46" t="str">
        <f>VLOOKUP(MYRANKS_H[[#This Row],[PLAYERID]],PLAYERIDMAP[],COLUMN(PLAYERIDMAP[LASTNAME]),FALSE)</f>
        <v>Francisco</v>
      </c>
      <c r="C624" s="51" t="str">
        <f>VLOOKUP(MYRANKS_H[[#This Row],[PLAYERID]],PLAYERIDMAP[],COLUMN(PLAYERIDMAP[FIRSTNAME]),FALSE)</f>
        <v>Ben</v>
      </c>
      <c r="D624" s="51" t="str">
        <f>VLOOKUP(MYRANKS_H[[#This Row],[PLAYERID]],PLAYERIDMAP[],COLUMN(PLAYERIDMAP[TEAM]),FALSE)</f>
        <v>TB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4677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4" s="69">
        <f>VLOOKUP(MYRANKS_H[[#This Row],[POS]],REPLACEMENT_LEVEL[],2,FALSE)</f>
        <v>496</v>
      </c>
      <c r="X624" s="69">
        <f>MYRANKS_H[[#This Row],[PROJ PTS]]-MYRANKS_H[[#This Row],[REPL LEVEL]]</f>
        <v>-497</v>
      </c>
    </row>
    <row r="625" spans="1:24" ht="15" customHeight="1" x14ac:dyDescent="0.25">
      <c r="A625" s="44" t="s">
        <v>16422</v>
      </c>
      <c r="B625" s="46" t="str">
        <f>VLOOKUP(MYRANKS_H[[#This Row],[PLAYERID]],PLAYERIDMAP[],COLUMN(PLAYERIDMAP[LASTNAME]),FALSE)</f>
        <v>Fukudome</v>
      </c>
      <c r="C625" s="51" t="str">
        <f>VLOOKUP(MYRANKS_H[[#This Row],[PLAYERID]],PLAYERIDMAP[],COLUMN(PLAYERIDMAP[FIRSTNAME]),FALSE)</f>
        <v>Kosuke</v>
      </c>
      <c r="D625" s="51" t="str">
        <f>VLOOKUP(MYRANKS_H[[#This Row],[PLAYERID]],PLAYERIDMAP[],COLUMN(PLAYERIDMAP[TEAM]),FALSE)</f>
        <v>N/A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3263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5" s="69">
        <f>VLOOKUP(MYRANKS_H[[#This Row],[POS]],REPLACEMENT_LEVEL[],2,FALSE)</f>
        <v>496</v>
      </c>
      <c r="X625" s="69">
        <f>MYRANKS_H[[#This Row],[PROJ PTS]]-MYRANKS_H[[#This Row],[REPL LEVEL]]</f>
        <v>-497</v>
      </c>
    </row>
    <row r="626" spans="1:24" x14ac:dyDescent="0.25">
      <c r="A626" s="44" t="s">
        <v>16553</v>
      </c>
      <c r="B626" s="46" t="str">
        <f>VLOOKUP(MYRANKS_H[[#This Row],[PLAYERID]],PLAYERIDMAP[],COLUMN(PLAYERIDMAP[LASTNAME]),FALSE)</f>
        <v>Gindl</v>
      </c>
      <c r="C626" s="51" t="str">
        <f>VLOOKUP(MYRANKS_H[[#This Row],[PLAYERID]],PLAYERIDMAP[],COLUMN(PLAYERIDMAP[FIRSTNAME]),FALSE)</f>
        <v>Caleb</v>
      </c>
      <c r="D626" s="51" t="str">
        <f>VLOOKUP(MYRANKS_H[[#This Row],[PLAYERID]],PLAYERIDMAP[],COLUMN(PLAYERIDMAP[TEAM]),FALSE)</f>
        <v>MIL</v>
      </c>
      <c r="E626" s="51" t="str">
        <f>VLOOKUP(MYRANKS_H[[#This Row],[PLAYERID]],PLAYERIDMAP[],COLUMN(PLAYERIDMAP[POS]),FALSE)</f>
        <v>OF</v>
      </c>
      <c r="F626" s="51">
        <f>VLOOKUP(MYRANKS_H[[#This Row],[PLAYERID]],PLAYERIDMAP[],COLUMN(PLAYERIDMAP[IDFANGRAPHS]),FALSE)</f>
        <v>5002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6" s="69">
        <f>VLOOKUP(MYRANKS_H[[#This Row],[POS]],REPLACEMENT_LEVEL[],2,FALSE)</f>
        <v>496</v>
      </c>
      <c r="X626" s="69">
        <f>MYRANKS_H[[#This Row],[PROJ PTS]]-MYRANKS_H[[#This Row],[REPL LEVEL]]</f>
        <v>-497</v>
      </c>
    </row>
    <row r="627" spans="1:24" ht="15" customHeight="1" x14ac:dyDescent="0.25">
      <c r="A627" s="48" t="s">
        <v>16900</v>
      </c>
      <c r="B627" s="46" t="str">
        <f>VLOOKUP(MYRANKS_H[[#This Row],[PLAYERID]],PLAYERIDMAP[],COLUMN(PLAYERIDMAP[LASTNAME]),FALSE)</f>
        <v>Hawpe</v>
      </c>
      <c r="C627" s="51" t="str">
        <f>VLOOKUP(MYRANKS_H[[#This Row],[PLAYERID]],PLAYERIDMAP[],COLUMN(PLAYERIDMAP[FIRSTNAME]),FALSE)</f>
        <v>Brad</v>
      </c>
      <c r="D627" s="51" t="str">
        <f>VLOOKUP(MYRANKS_H[[#This Row],[PLAYERID]],PLAYERIDMAP[],COLUMN(PLAYERIDMAP[TEAM]),FALSE)</f>
        <v>N/A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1885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7" s="69">
        <f>VLOOKUP(MYRANKS_H[[#This Row],[POS]],REPLACEMENT_LEVEL[],2,FALSE)</f>
        <v>496</v>
      </c>
      <c r="X627" s="69">
        <f>MYRANKS_H[[#This Row],[PROJ PTS]]-MYRANKS_H[[#This Row],[REPL LEVEL]]</f>
        <v>-497</v>
      </c>
    </row>
    <row r="628" spans="1:24" x14ac:dyDescent="0.25">
      <c r="A628" s="44" t="s">
        <v>16961</v>
      </c>
      <c r="B628" s="46" t="str">
        <f>VLOOKUP(MYRANKS_H[[#This Row],[PLAYERID]],PLAYERIDMAP[],COLUMN(PLAYERIDMAP[LASTNAME]),FALSE)</f>
        <v>Hernandez</v>
      </c>
      <c r="C628" s="51" t="str">
        <f>VLOOKUP(MYRANKS_H[[#This Row],[PLAYERID]],PLAYERIDMAP[],COLUMN(PLAYERIDMAP[FIRSTNAME]),FALSE)</f>
        <v>Gorkys</v>
      </c>
      <c r="D628" s="51" t="str">
        <f>VLOOKUP(MYRANKS_H[[#This Row],[PLAYERID]],PLAYERIDMAP[],COLUMN(PLAYERIDMAP[TEAM]),FALSE)</f>
        <v>MIA</v>
      </c>
      <c r="E628" s="51" t="str">
        <f>VLOOKUP(MYRANKS_H[[#This Row],[PLAYERID]],PLAYERIDMAP[],COLUMN(PLAYERIDMAP[POS]),FALSE)</f>
        <v>OF</v>
      </c>
      <c r="F628" s="51">
        <f>VLOOKUP(MYRANKS_H[[#This Row],[PLAYERID]],PLAYERIDMAP[],COLUMN(PLAYERIDMAP[IDFANGRAPHS]),FALSE)</f>
        <v>4146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8" s="69">
        <f>VLOOKUP(MYRANKS_H[[#This Row],[POS]],REPLACEMENT_LEVEL[],2,FALSE)</f>
        <v>496</v>
      </c>
      <c r="X628" s="69">
        <f>MYRANKS_H[[#This Row],[PROJ PTS]]-MYRANKS_H[[#This Row],[REPL LEVEL]]</f>
        <v>-497</v>
      </c>
    </row>
    <row r="629" spans="1:24" ht="15" customHeight="1" x14ac:dyDescent="0.25">
      <c r="A629" s="44" t="s">
        <v>17017</v>
      </c>
      <c r="B629" s="46" t="str">
        <f>VLOOKUP(MYRANKS_H[[#This Row],[PLAYERID]],PLAYERIDMAP[],COLUMN(PLAYERIDMAP[LASTNAME]),FALSE)</f>
        <v>Hinske</v>
      </c>
      <c r="C629" s="51" t="str">
        <f>VLOOKUP(MYRANKS_H[[#This Row],[PLAYERID]],PLAYERIDMAP[],COLUMN(PLAYERIDMAP[FIRSTNAME]),FALSE)</f>
        <v>Eric</v>
      </c>
      <c r="D629" s="51" t="str">
        <f>VLOOKUP(MYRANKS_H[[#This Row],[PLAYERID]],PLAYERIDMAP[],COLUMN(PLAYERIDMAP[TEAM]),FALSE)</f>
        <v>N/A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1305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9" s="69">
        <f>VLOOKUP(MYRANKS_H[[#This Row],[POS]],REPLACEMENT_LEVEL[],2,FALSE)</f>
        <v>496</v>
      </c>
      <c r="X629" s="69">
        <f>MYRANKS_H[[#This Row],[PROJ PTS]]-MYRANKS_H[[#This Row],[REPL LEVEL]]</f>
        <v>-497</v>
      </c>
    </row>
    <row r="630" spans="1:24" ht="15" customHeight="1" x14ac:dyDescent="0.25">
      <c r="A630" s="44" t="s">
        <v>17026</v>
      </c>
      <c r="B630" s="46" t="str">
        <f>VLOOKUP(MYRANKS_H[[#This Row],[PLAYERID]],PLAYERIDMAP[],COLUMN(PLAYERIDMAP[LASTNAME]),FALSE)</f>
        <v>Hoes</v>
      </c>
      <c r="C630" s="51" t="str">
        <f>VLOOKUP(MYRANKS_H[[#This Row],[PLAYERID]],PLAYERIDMAP[],COLUMN(PLAYERIDMAP[FIRSTNAME]),FALSE)</f>
        <v>L.J.</v>
      </c>
      <c r="D630" s="51" t="str">
        <f>VLOOKUP(MYRANKS_H[[#This Row],[PLAYERID]],PLAYERIDMAP[],COLUMN(PLAYERIDMAP[TEAM]),FALSE)</f>
        <v>HOU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6656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0" s="69">
        <f>VLOOKUP(MYRANKS_H[[#This Row],[POS]],REPLACEMENT_LEVEL[],2,FALSE)</f>
        <v>496</v>
      </c>
      <c r="X630" s="69">
        <f>MYRANKS_H[[#This Row],[PROJ PTS]]-MYRANKS_H[[#This Row],[REPL LEVEL]]</f>
        <v>-497</v>
      </c>
    </row>
    <row r="631" spans="1:24" ht="15" customHeight="1" x14ac:dyDescent="0.25">
      <c r="A631" s="44" t="s">
        <v>17092</v>
      </c>
      <c r="B631" s="46" t="str">
        <f>VLOOKUP(MYRANKS_H[[#This Row],[PLAYERID]],PLAYERIDMAP[],COLUMN(PLAYERIDMAP[LASTNAME]),FALSE)</f>
        <v>Huff</v>
      </c>
      <c r="C631" s="51" t="str">
        <f>VLOOKUP(MYRANKS_H[[#This Row],[PLAYERID]],PLAYERIDMAP[],COLUMN(PLAYERIDMAP[FIRSTNAME]),FALSE)</f>
        <v>Aubrey</v>
      </c>
      <c r="D631" s="51" t="str">
        <f>VLOOKUP(MYRANKS_H[[#This Row],[PLAYERID]],PLAYERIDMAP[],COLUMN(PLAYERIDMAP[TEAM]),FALSE)</f>
        <v>N/A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1213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1" s="69">
        <f>VLOOKUP(MYRANKS_H[[#This Row],[POS]],REPLACEMENT_LEVEL[],2,FALSE)</f>
        <v>496</v>
      </c>
      <c r="X631" s="69">
        <f>MYRANKS_H[[#This Row],[PROJ PTS]]-MYRANKS_H[[#This Row],[REPL LEVEL]]</f>
        <v>-497</v>
      </c>
    </row>
    <row r="632" spans="1:24" ht="15" customHeight="1" x14ac:dyDescent="0.25">
      <c r="A632" s="44" t="s">
        <v>17142</v>
      </c>
      <c r="B632" s="46" t="str">
        <f>VLOOKUP(MYRANKS_H[[#This Row],[PLAYERID]],PLAYERIDMAP[],COLUMN(PLAYERIDMAP[LASTNAME]),FALSE)</f>
        <v>Ibanez</v>
      </c>
      <c r="C632" s="51" t="str">
        <f>VLOOKUP(MYRANKS_H[[#This Row],[PLAYERID]],PLAYERIDMAP[],COLUMN(PLAYERIDMAP[FIRSTNAME]),FALSE)</f>
        <v>Raul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607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2" s="69">
        <f>VLOOKUP(MYRANKS_H[[#This Row],[POS]],REPLACEMENT_LEVEL[],2,FALSE)</f>
        <v>496</v>
      </c>
      <c r="X632" s="69">
        <f>MYRANKS_H[[#This Row],[PROJ PTS]]-MYRANKS_H[[#This Row],[REPL LEVEL]]</f>
        <v>-497</v>
      </c>
    </row>
    <row r="633" spans="1:24" ht="15" customHeight="1" x14ac:dyDescent="0.25">
      <c r="A633" s="44" t="s">
        <v>17194</v>
      </c>
      <c r="B633" s="46" t="str">
        <f>VLOOKUP(MYRANKS_H[[#This Row],[PLAYERID]],PLAYERIDMAP[],COLUMN(PLAYERIDMAP[LASTNAME]),FALSE)</f>
        <v>Jackson</v>
      </c>
      <c r="C633" s="51" t="str">
        <f>VLOOKUP(MYRANKS_H[[#This Row],[PLAYERID]],PLAYERIDMAP[],COLUMN(PLAYERIDMAP[FIRSTNAME]),FALSE)</f>
        <v>Brett</v>
      </c>
      <c r="D633" s="51" t="str">
        <f>VLOOKUP(MYRANKS_H[[#This Row],[PLAYERID]],PLAYERIDMAP[],COLUMN(PLAYERIDMAP[TEAM]),FALSE)</f>
        <v>ARI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9632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3" s="69">
        <f>VLOOKUP(MYRANKS_H[[#This Row],[POS]],REPLACEMENT_LEVEL[],2,FALSE)</f>
        <v>496</v>
      </c>
      <c r="X633" s="69">
        <f>MYRANKS_H[[#This Row],[PROJ PTS]]-MYRANKS_H[[#This Row],[REPL LEVEL]]</f>
        <v>-497</v>
      </c>
    </row>
    <row r="634" spans="1:24" ht="15" customHeight="1" x14ac:dyDescent="0.25">
      <c r="A634" s="44" t="s">
        <v>17279</v>
      </c>
      <c r="B634" s="46" t="str">
        <f>VLOOKUP(MYRANKS_H[[#This Row],[PLAYERID]],PLAYERIDMAP[],COLUMN(PLAYERIDMAP[LASTNAME]),FALSE)</f>
        <v>Johnson</v>
      </c>
      <c r="C634" s="51" t="str">
        <f>VLOOKUP(MYRANKS_H[[#This Row],[PLAYERID]],PLAYERIDMAP[],COLUMN(PLAYERIDMAP[FIRSTNAME]),FALSE)</f>
        <v>Elliot</v>
      </c>
      <c r="D634" s="51" t="str">
        <f>VLOOKUP(MYRANKS_H[[#This Row],[PLAYERID]],PLAYERIDMAP[],COLUMN(PLAYERIDMAP[TEAM]),FALSE)</f>
        <v>TB</v>
      </c>
      <c r="E634" s="51" t="str">
        <f>VLOOKUP(MYRANKS_H[[#This Row],[PLAYERID]],PLAYERIDMAP[],COLUMN(PLAYERIDMAP[POS]),FALSE)</f>
        <v>OF</v>
      </c>
      <c r="F634" s="51">
        <f>VLOOKUP(MYRANKS_H[[#This Row],[PLAYERID]],PLAYERIDMAP[],COLUMN(PLAYERIDMAP[IDFANGRAPHS]),FALSE)</f>
        <v>4751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4" s="69">
        <f>VLOOKUP(MYRANKS_H[[#This Row],[POS]],REPLACEMENT_LEVEL[],2,FALSE)</f>
        <v>496</v>
      </c>
      <c r="X634" s="69">
        <f>MYRANKS_H[[#This Row],[PROJ PTS]]-MYRANKS_H[[#This Row],[REPL LEVEL]]</f>
        <v>-497</v>
      </c>
    </row>
    <row r="635" spans="1:24" ht="15" customHeight="1" x14ac:dyDescent="0.25">
      <c r="A635" s="44" t="s">
        <v>17320</v>
      </c>
      <c r="B635" s="46" t="str">
        <f>VLOOKUP(MYRANKS_H[[#This Row],[PLAYERID]],PLAYERIDMAP[],COLUMN(PLAYERIDMAP[LASTNAME]),FALSE)</f>
        <v>Jones</v>
      </c>
      <c r="C635" s="51" t="str">
        <f>VLOOKUP(MYRANKS_H[[#This Row],[PLAYERID]],PLAYERIDMAP[],COLUMN(PLAYERIDMAP[FIRSTNAME]),FALSE)</f>
        <v>Andruw</v>
      </c>
      <c r="D635" s="51" t="str">
        <f>VLOOKUP(MYRANKS_H[[#This Row],[PLAYERID]],PLAYERIDMAP[],COLUMN(PLAYERIDMAP[TEAM]),FALSE)</f>
        <v>N/A</v>
      </c>
      <c r="E635" s="51" t="str">
        <f>VLOOKUP(MYRANKS_H[[#This Row],[PLAYERID]],PLAYERIDMAP[],COLUMN(PLAYERIDMAP[POS]),FALSE)</f>
        <v>OF</v>
      </c>
      <c r="F635" s="51">
        <f>VLOOKUP(MYRANKS_H[[#This Row],[PLAYERID]],PLAYERIDMAP[],COLUMN(PLAYERIDMAP[IDFANGRAPHS]),FALSE)</f>
        <v>96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5" s="69">
        <f>VLOOKUP(MYRANKS_H[[#This Row],[POS]],REPLACEMENT_LEVEL[],2,FALSE)</f>
        <v>496</v>
      </c>
      <c r="X635" s="69">
        <f>MYRANKS_H[[#This Row],[PROJ PTS]]-MYRANKS_H[[#This Row],[REPL LEVEL]]</f>
        <v>-497</v>
      </c>
    </row>
    <row r="636" spans="1:24" ht="15" customHeight="1" x14ac:dyDescent="0.25">
      <c r="A636" s="44" t="s">
        <v>17358</v>
      </c>
      <c r="B636" s="46" t="str">
        <f>VLOOKUP(MYRANKS_H[[#This Row],[PLAYERID]],PLAYERIDMAP[],COLUMN(PLAYERIDMAP[LASTNAME]),FALSE)</f>
        <v>Kalish</v>
      </c>
      <c r="C636" s="51" t="str">
        <f>VLOOKUP(MYRANKS_H[[#This Row],[PLAYERID]],PLAYERIDMAP[],COLUMN(PLAYERIDMAP[FIRSTNAME]),FALSE)</f>
        <v>Ryan</v>
      </c>
      <c r="D636" s="51" t="str">
        <f>VLOOKUP(MYRANKS_H[[#This Row],[PLAYERID]],PLAYERIDMAP[],COLUMN(PLAYERIDMAP[TEAM]),FALSE)</f>
        <v>N/A</v>
      </c>
      <c r="E636" s="51" t="str">
        <f>VLOOKUP(MYRANKS_H[[#This Row],[PLAYERID]],PLAYERIDMAP[],COLUMN(PLAYERIDMAP[POS]),FALSE)</f>
        <v>OF</v>
      </c>
      <c r="F636" s="51">
        <f>VLOOKUP(MYRANKS_H[[#This Row],[PLAYERID]],PLAYERIDMAP[],COLUMN(PLAYERIDMAP[IDFANGRAPHS]),FALSE)</f>
        <v>6962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6" s="69">
        <f>VLOOKUP(MYRANKS_H[[#This Row],[POS]],REPLACEMENT_LEVEL[],2,FALSE)</f>
        <v>496</v>
      </c>
      <c r="X636" s="69">
        <f>MYRANKS_H[[#This Row],[PROJ PTS]]-MYRANKS_H[[#This Row],[REPL LEVEL]]</f>
        <v>-497</v>
      </c>
    </row>
    <row r="637" spans="1:24" ht="15" customHeight="1" x14ac:dyDescent="0.25">
      <c r="A637" s="44" t="s">
        <v>17374</v>
      </c>
      <c r="B637" s="46" t="str">
        <f>VLOOKUP(MYRANKS_H[[#This Row],[PLAYERID]],PLAYERIDMAP[],COLUMN(PLAYERIDMAP[LASTNAME]),FALSE)</f>
        <v>Kearns</v>
      </c>
      <c r="C637" s="51" t="str">
        <f>VLOOKUP(MYRANKS_H[[#This Row],[PLAYERID]],PLAYERIDMAP[],COLUMN(PLAYERIDMAP[FIRSTNAME]),FALSE)</f>
        <v>Austin</v>
      </c>
      <c r="D637" s="51" t="str">
        <f>VLOOKUP(MYRANKS_H[[#This Row],[PLAYERID]],PLAYERIDMAP[],COLUMN(PLAYERIDMAP[TEAM]),FALSE)</f>
        <v>N/A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332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7" s="69">
        <f>VLOOKUP(MYRANKS_H[[#This Row],[POS]],REPLACEMENT_LEVEL[],2,FALSE)</f>
        <v>496</v>
      </c>
      <c r="X637" s="69">
        <f>MYRANKS_H[[#This Row],[PROJ PTS]]-MYRANKS_H[[#This Row],[REPL LEVEL]]</f>
        <v>-497</v>
      </c>
    </row>
    <row r="638" spans="1:24" ht="15" customHeight="1" x14ac:dyDescent="0.25">
      <c r="A638" s="44" t="s">
        <v>17494</v>
      </c>
      <c r="B638" s="46" t="str">
        <f>VLOOKUP(MYRANKS_H[[#This Row],[PLAYERID]],PLAYERIDMAP[],COLUMN(PLAYERIDMAP[LASTNAME]),FALSE)</f>
        <v>Kotsay</v>
      </c>
      <c r="C638" s="51" t="str">
        <f>VLOOKUP(MYRANKS_H[[#This Row],[PLAYERID]],PLAYERIDMAP[],COLUMN(PLAYERIDMAP[FIRSTNAME]),FALSE)</f>
        <v>Mark</v>
      </c>
      <c r="D638" s="51" t="str">
        <f>VLOOKUP(MYRANKS_H[[#This Row],[PLAYERID]],PLAYERIDMAP[],COLUMN(PLAYERIDMAP[TEAM]),FALSE)</f>
        <v>N/A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1042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8" s="69">
        <f>VLOOKUP(MYRANKS_H[[#This Row],[POS]],REPLACEMENT_LEVEL[],2,FALSE)</f>
        <v>496</v>
      </c>
      <c r="X638" s="69">
        <f>MYRANKS_H[[#This Row],[PROJ PTS]]-MYRANKS_H[[#This Row],[REPL LEVEL]]</f>
        <v>-497</v>
      </c>
    </row>
    <row r="639" spans="1:24" ht="15" customHeight="1" x14ac:dyDescent="0.25">
      <c r="A639" s="44" t="s">
        <v>17563</v>
      </c>
      <c r="B639" s="46" t="str">
        <f>VLOOKUP(MYRANKS_H[[#This Row],[PLAYERID]],PLAYERIDMAP[],COLUMN(PLAYERIDMAP[LASTNAME]),FALSE)</f>
        <v>Langerhans</v>
      </c>
      <c r="C639" s="51" t="str">
        <f>VLOOKUP(MYRANKS_H[[#This Row],[PLAYERID]],PLAYERIDMAP[],COLUMN(PLAYERIDMAP[FIRSTNAME]),FALSE)</f>
        <v>Ryan</v>
      </c>
      <c r="D639" s="51" t="str">
        <f>VLOOKUP(MYRANKS_H[[#This Row],[PLAYERID]],PLAYERIDMAP[],COLUMN(PLAYERIDMAP[TEAM]),FALSE)</f>
        <v>LAA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98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9" s="69">
        <f>VLOOKUP(MYRANKS_H[[#This Row],[POS]],REPLACEMENT_LEVEL[],2,FALSE)</f>
        <v>496</v>
      </c>
      <c r="X639" s="69">
        <f>MYRANKS_H[[#This Row],[PROJ PTS]]-MYRANKS_H[[#This Row],[REPL LEVEL]]</f>
        <v>-497</v>
      </c>
    </row>
    <row r="640" spans="1:24" ht="15" customHeight="1" x14ac:dyDescent="0.25">
      <c r="A640" s="48" t="s">
        <v>17572</v>
      </c>
      <c r="B640" s="46" t="str">
        <f>VLOOKUP(MYRANKS_H[[#This Row],[PLAYERID]],PLAYERIDMAP[],COLUMN(PLAYERIDMAP[LASTNAME]),FALSE)</f>
        <v>LaPorta</v>
      </c>
      <c r="C640" s="51" t="str">
        <f>VLOOKUP(MYRANKS_H[[#This Row],[PLAYERID]],PLAYERIDMAP[],COLUMN(PLAYERIDMAP[FIRSTNAME]),FALSE)</f>
        <v>Matt</v>
      </c>
      <c r="D640" s="51" t="str">
        <f>VLOOKUP(MYRANKS_H[[#This Row],[PLAYERID]],PLAYERIDMAP[],COLUMN(PLAYERIDMAP[TEAM]),FALSE)</f>
        <v>N/A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2280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0" s="69">
        <f>VLOOKUP(MYRANKS_H[[#This Row],[POS]],REPLACEMENT_LEVEL[],2,FALSE)</f>
        <v>496</v>
      </c>
      <c r="X640" s="69">
        <f>MYRANKS_H[[#This Row],[PROJ PTS]]-MYRANKS_H[[#This Row],[REPL LEVEL]]</f>
        <v>-497</v>
      </c>
    </row>
    <row r="641" spans="1:24" ht="15" customHeight="1" x14ac:dyDescent="0.25">
      <c r="A641" s="44" t="s">
        <v>17649</v>
      </c>
      <c r="B641" s="46" t="str">
        <f>VLOOKUP(MYRANKS_H[[#This Row],[PLAYERID]],PLAYERIDMAP[],COLUMN(PLAYERIDMAP[LASTNAME]),FALSE)</f>
        <v>Lewis</v>
      </c>
      <c r="C641" s="51" t="str">
        <f>VLOOKUP(MYRANKS_H[[#This Row],[PLAYERID]],PLAYERIDMAP[],COLUMN(PLAYERIDMAP[FIRSTNAME]),FALSE)</f>
        <v>Fred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OF</v>
      </c>
      <c r="F641" s="51">
        <f>VLOOKUP(MYRANKS_H[[#This Row],[PLAYERID]],PLAYERIDMAP[],COLUMN(PLAYERIDMAP[IDFANGRAPHS]),FALSE)</f>
        <v>4693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1" s="69">
        <f>VLOOKUP(MYRANKS_H[[#This Row],[POS]],REPLACEMENT_LEVEL[],2,FALSE)</f>
        <v>496</v>
      </c>
      <c r="X641" s="69">
        <f>MYRANKS_H[[#This Row],[PROJ PTS]]-MYRANKS_H[[#This Row],[REPL LEVEL]]</f>
        <v>-497</v>
      </c>
    </row>
    <row r="642" spans="1:24" ht="15" customHeight="1" x14ac:dyDescent="0.25">
      <c r="A642" s="48" t="s">
        <v>17660</v>
      </c>
      <c r="B642" s="46" t="str">
        <f>VLOOKUP(MYRANKS_H[[#This Row],[PLAYERID]],PLAYERIDMAP[],COLUMN(PLAYERIDMAP[LASTNAME]),FALSE)</f>
        <v>Lillibridge</v>
      </c>
      <c r="C642" s="51" t="str">
        <f>VLOOKUP(MYRANKS_H[[#This Row],[PLAYERID]],PLAYERIDMAP[],COLUMN(PLAYERIDMAP[FIRSTNAME]),FALSE)</f>
        <v>Brent</v>
      </c>
      <c r="D642" s="51" t="str">
        <f>VLOOKUP(MYRANKS_H[[#This Row],[PLAYERID]],PLAYERIDMAP[],COLUMN(PLAYERIDMAP[TEAM]),FALSE)</f>
        <v>CHW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3501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2" s="69">
        <f>VLOOKUP(MYRANKS_H[[#This Row],[POS]],REPLACEMENT_LEVEL[],2,FALSE)</f>
        <v>496</v>
      </c>
      <c r="X642" s="69">
        <f>MYRANKS_H[[#This Row],[PROJ PTS]]-MYRANKS_H[[#This Row],[REPL LEVEL]]</f>
        <v>-497</v>
      </c>
    </row>
    <row r="643" spans="1:24" x14ac:dyDescent="0.25">
      <c r="A643" s="44" t="s">
        <v>17830</v>
      </c>
      <c r="B643" s="46" t="str">
        <f>VLOOKUP(MYRANKS_H[[#This Row],[PLAYERID]],PLAYERIDMAP[],COLUMN(PLAYERIDMAP[LASTNAME]),FALSE)</f>
        <v>Maier</v>
      </c>
      <c r="C643" s="51" t="str">
        <f>VLOOKUP(MYRANKS_H[[#This Row],[PLAYERID]],PLAYERIDMAP[],COLUMN(PLAYERIDMAP[FIRSTNAME]),FALSE)</f>
        <v>Mitch</v>
      </c>
      <c r="D643" s="51" t="str">
        <f>VLOOKUP(MYRANKS_H[[#This Row],[PLAYERID]],PLAYERIDMAP[],COLUMN(PLAYERIDMAP[TEAM]),FALSE)</f>
        <v>KC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5588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3" s="69">
        <f>VLOOKUP(MYRANKS_H[[#This Row],[POS]],REPLACEMENT_LEVEL[],2,FALSE)</f>
        <v>496</v>
      </c>
      <c r="X643" s="69">
        <f>MYRANKS_H[[#This Row],[PROJ PTS]]-MYRANKS_H[[#This Row],[REPL LEVEL]]</f>
        <v>-497</v>
      </c>
    </row>
    <row r="644" spans="1:24" ht="15" customHeight="1" x14ac:dyDescent="0.25">
      <c r="A644" s="44" t="s">
        <v>17899</v>
      </c>
      <c r="B644" s="46" t="str">
        <f>VLOOKUP(MYRANKS_H[[#This Row],[PLAYERID]],PLAYERIDMAP[],COLUMN(PLAYERIDMAP[LASTNAME]),FALSE)</f>
        <v>Martinez</v>
      </c>
      <c r="C644" s="51" t="str">
        <f>VLOOKUP(MYRANKS_H[[#This Row],[PLAYERID]],PLAYERIDMAP[],COLUMN(PLAYERIDMAP[FIRSTNAME]),FALSE)</f>
        <v>Fernando</v>
      </c>
      <c r="D644" s="51" t="str">
        <f>VLOOKUP(MYRANKS_H[[#This Row],[PLAYERID]],PLAYERIDMAP[],COLUMN(PLAYERIDMAP[TEAM]),FALSE)</f>
        <v>HOU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9210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4" s="69">
        <f>VLOOKUP(MYRANKS_H[[#This Row],[POS]],REPLACEMENT_LEVEL[],2,FALSE)</f>
        <v>496</v>
      </c>
      <c r="X644" s="69">
        <f>MYRANKS_H[[#This Row],[PROJ PTS]]-MYRANKS_H[[#This Row],[REPL LEVEL]]</f>
        <v>-497</v>
      </c>
    </row>
    <row r="645" spans="1:24" x14ac:dyDescent="0.25">
      <c r="A645" s="44" t="s">
        <v>17914</v>
      </c>
      <c r="B645" s="46" t="str">
        <f>VLOOKUP(MYRANKS_H[[#This Row],[PLAYERID]],PLAYERIDMAP[],COLUMN(PLAYERIDMAP[LASTNAME]),FALSE)</f>
        <v>Martinez</v>
      </c>
      <c r="C645" s="51" t="str">
        <f>VLOOKUP(MYRANKS_H[[#This Row],[PLAYERID]],PLAYERIDMAP[],COLUMN(PLAYERIDMAP[FIRSTNAME]),FALSE)</f>
        <v>Michael</v>
      </c>
      <c r="D645" s="51" t="str">
        <f>VLOOKUP(MYRANKS_H[[#This Row],[PLAYERID]],PLAYERIDMAP[],COLUMN(PLAYERIDMAP[TEAM]),FALSE)</f>
        <v>PHI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7358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5" s="69">
        <f>VLOOKUP(MYRANKS_H[[#This Row],[POS]],REPLACEMENT_LEVEL[],2,FALSE)</f>
        <v>496</v>
      </c>
      <c r="X645" s="69">
        <f>MYRANKS_H[[#This Row],[PROJ PTS]]-MYRANKS_H[[#This Row],[REPL LEVEL]]</f>
        <v>-497</v>
      </c>
    </row>
    <row r="646" spans="1:24" ht="15" customHeight="1" x14ac:dyDescent="0.25">
      <c r="A646" s="44" t="s">
        <v>17939</v>
      </c>
      <c r="B646" s="46" t="str">
        <f>VLOOKUP(MYRANKS_H[[#This Row],[PLAYERID]],PLAYERIDMAP[],COLUMN(PLAYERIDMAP[LASTNAME]),FALSE)</f>
        <v>Mastroianni</v>
      </c>
      <c r="C646" s="51" t="str">
        <f>VLOOKUP(MYRANKS_H[[#This Row],[PLAYERID]],PLAYERIDMAP[],COLUMN(PLAYERIDMAP[FIRSTNAME]),FALSE)</f>
        <v>Darin</v>
      </c>
      <c r="D646" s="51" t="str">
        <f>VLOOKUP(MYRANKS_H[[#This Row],[PLAYERID]],PLAYERIDMAP[],COLUMN(PLAYERIDMAP[TEAM]),FALSE)</f>
        <v>PHI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7316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6" s="69">
        <f>VLOOKUP(MYRANKS_H[[#This Row],[POS]],REPLACEMENT_LEVEL[],2,FALSE)</f>
        <v>496</v>
      </c>
      <c r="X646" s="69">
        <f>MYRANKS_H[[#This Row],[PROJ PTS]]-MYRANKS_H[[#This Row],[REPL LEVEL]]</f>
        <v>-497</v>
      </c>
    </row>
    <row r="647" spans="1:24" ht="15" customHeight="1" x14ac:dyDescent="0.25">
      <c r="A647" s="44" t="s">
        <v>17943</v>
      </c>
      <c r="B647" s="46" t="str">
        <f>VLOOKUP(MYRANKS_H[[#This Row],[PLAYERID]],PLAYERIDMAP[],COLUMN(PLAYERIDMAP[LASTNAME]),FALSE)</f>
        <v>Mather</v>
      </c>
      <c r="C647" s="51" t="str">
        <f>VLOOKUP(MYRANKS_H[[#This Row],[PLAYERID]],PLAYERIDMAP[],COLUMN(PLAYERIDMAP[FIRSTNAME]),FALSE)</f>
        <v>Joe</v>
      </c>
      <c r="D647" s="51" t="str">
        <f>VLOOKUP(MYRANKS_H[[#This Row],[PLAYERID]],PLAYERIDMAP[],COLUMN(PLAYERIDMAP[TEAM]),FALSE)</f>
        <v>CHC</v>
      </c>
      <c r="E647" s="51" t="str">
        <f>VLOOKUP(MYRANKS_H[[#This Row],[PLAYERID]],PLAYERIDMAP[],COLUMN(PLAYERIDMAP[POS]),FALSE)</f>
        <v>OF</v>
      </c>
      <c r="F647" s="51">
        <f>VLOOKUP(MYRANKS_H[[#This Row],[PLAYERID]],PLAYERIDMAP[],COLUMN(PLAYERIDMAP[IDFANGRAPHS]),FALSE)</f>
        <v>3714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7" s="69">
        <f>VLOOKUP(MYRANKS_H[[#This Row],[POS]],REPLACEMENT_LEVEL[],2,FALSE)</f>
        <v>496</v>
      </c>
      <c r="X647" s="69">
        <f>MYRANKS_H[[#This Row],[PROJ PTS]]-MYRANKS_H[[#This Row],[REPL LEVEL]]</f>
        <v>-497</v>
      </c>
    </row>
    <row r="648" spans="1:24" ht="15" customHeight="1" x14ac:dyDescent="0.25">
      <c r="A648" s="44" t="s">
        <v>17957</v>
      </c>
      <c r="B648" s="46" t="str">
        <f>VLOOKUP(MYRANKS_H[[#This Row],[PLAYERID]],PLAYERIDMAP[],COLUMN(PLAYERIDMAP[LASTNAME]),FALSE)</f>
        <v>Matsui</v>
      </c>
      <c r="C648" s="51" t="str">
        <f>VLOOKUP(MYRANKS_H[[#This Row],[PLAYERID]],PLAYERIDMAP[],COLUMN(PLAYERIDMAP[FIRSTNAME]),FALSE)</f>
        <v>Hideki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1659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8" s="69">
        <f>VLOOKUP(MYRANKS_H[[#This Row],[POS]],REPLACEMENT_LEVEL[],2,FALSE)</f>
        <v>496</v>
      </c>
      <c r="X648" s="69">
        <f>MYRANKS_H[[#This Row],[PROJ PTS]]-MYRANKS_H[[#This Row],[REPL LEVEL]]</f>
        <v>-497</v>
      </c>
    </row>
    <row r="649" spans="1:24" ht="15" customHeight="1" x14ac:dyDescent="0.25">
      <c r="A649" s="44" t="s">
        <v>17984</v>
      </c>
      <c r="B649" s="46" t="str">
        <f>VLOOKUP(MYRANKS_H[[#This Row],[PLAYERID]],PLAYERIDMAP[],COLUMN(PLAYERIDMAP[LASTNAME]),FALSE)</f>
        <v>Maxwell</v>
      </c>
      <c r="C649" s="51" t="str">
        <f>VLOOKUP(MYRANKS_H[[#This Row],[PLAYERID]],PLAYERIDMAP[],COLUMN(PLAYERIDMAP[FIRSTNAME]),FALSE)</f>
        <v>Justin</v>
      </c>
      <c r="D649" s="51" t="str">
        <f>VLOOKUP(MYRANKS_H[[#This Row],[PLAYERID]],PLAYERIDMAP[],COLUMN(PLAYERIDMAP[TEAM]),FALSE)</f>
        <v>N/A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6827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9" s="69">
        <f>VLOOKUP(MYRANKS_H[[#This Row],[POS]],REPLACEMENT_LEVEL[],2,FALSE)</f>
        <v>496</v>
      </c>
      <c r="X649" s="69">
        <f>MYRANKS_H[[#This Row],[PROJ PTS]]-MYRANKS_H[[#This Row],[REPL LEVEL]]</f>
        <v>-497</v>
      </c>
    </row>
    <row r="650" spans="1:24" ht="15" customHeight="1" x14ac:dyDescent="0.25">
      <c r="A650" s="44" t="s">
        <v>18043</v>
      </c>
      <c r="B650" s="46" t="str">
        <f>VLOOKUP(MYRANKS_H[[#This Row],[PLAYERID]],PLAYERIDMAP[],COLUMN(PLAYERIDMAP[LASTNAME]),FALSE)</f>
        <v>McDonald</v>
      </c>
      <c r="C650" s="51" t="str">
        <f>VLOOKUP(MYRANKS_H[[#This Row],[PLAYERID]],PLAYERIDMAP[],COLUMN(PLAYERIDMAP[FIRSTNAME]),FALSE)</f>
        <v>Darnell</v>
      </c>
      <c r="D650" s="51" t="str">
        <f>VLOOKUP(MYRANKS_H[[#This Row],[PLAYERID]],PLAYERIDMAP[],COLUMN(PLAYERIDMAP[TEAM]),FALSE)</f>
        <v>CHC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1867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0" s="69">
        <f>VLOOKUP(MYRANKS_H[[#This Row],[POS]],REPLACEMENT_LEVEL[],2,FALSE)</f>
        <v>496</v>
      </c>
      <c r="X650" s="69">
        <f>MYRANKS_H[[#This Row],[PROJ PTS]]-MYRANKS_H[[#This Row],[REPL LEVEL]]</f>
        <v>-497</v>
      </c>
    </row>
    <row r="651" spans="1:24" ht="15" customHeight="1" x14ac:dyDescent="0.25">
      <c r="A651" s="44" t="s">
        <v>18082</v>
      </c>
      <c r="B651" s="46" t="str">
        <f>VLOOKUP(MYRANKS_H[[#This Row],[PLAYERID]],PLAYERIDMAP[],COLUMN(PLAYERIDMAP[LASTNAME]),FALSE)</f>
        <v>McLouth</v>
      </c>
      <c r="C651" s="51" t="str">
        <f>VLOOKUP(MYRANKS_H[[#This Row],[PLAYERID]],PLAYERIDMAP[],COLUMN(PLAYERIDMAP[FIRSTNAME]),FALSE)</f>
        <v>Nate</v>
      </c>
      <c r="D651" s="51" t="str">
        <f>VLOOKUP(MYRANKS_H[[#This Row],[PLAYERID]],PLAYERIDMAP[],COLUMN(PLAYERIDMAP[TEAM]),FALSE)</f>
        <v>WAS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3190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1" s="69">
        <f>VLOOKUP(MYRANKS_H[[#This Row],[POS]],REPLACEMENT_LEVEL[],2,FALSE)</f>
        <v>496</v>
      </c>
      <c r="X651" s="69">
        <f>MYRANKS_H[[#This Row],[PROJ PTS]]-MYRANKS_H[[#This Row],[REPL LEVEL]]</f>
        <v>-497</v>
      </c>
    </row>
    <row r="652" spans="1:24" x14ac:dyDescent="0.25">
      <c r="A652" s="44" t="s">
        <v>18130</v>
      </c>
      <c r="B652" s="46" t="str">
        <f>VLOOKUP(MYRANKS_H[[#This Row],[PLAYERID]],PLAYERIDMAP[],COLUMN(PLAYERIDMAP[LASTNAME]),FALSE)</f>
        <v>Mesa</v>
      </c>
      <c r="C652" s="51" t="str">
        <f>VLOOKUP(MYRANKS_H[[#This Row],[PLAYERID]],PLAYERIDMAP[],COLUMN(PLAYERIDMAP[FIRSTNAME]),FALSE)</f>
        <v>Melky</v>
      </c>
      <c r="D652" s="51" t="str">
        <f>VLOOKUP(MYRANKS_H[[#This Row],[PLAYERID]],PLAYERIDMAP[],COLUMN(PLAYERIDMAP[TEAM]),FALSE)</f>
        <v>NYY</v>
      </c>
      <c r="E652" s="51" t="str">
        <f>VLOOKUP(MYRANKS_H[[#This Row],[PLAYERID]],PLAYERIDMAP[],COLUMN(PLAYERIDMAP[POS]),FALSE)</f>
        <v>OF</v>
      </c>
      <c r="F652" s="51">
        <f>VLOOKUP(MYRANKS_H[[#This Row],[PLAYERID]],PLAYERIDMAP[],COLUMN(PLAYERIDMAP[IDFANGRAPHS]),FALSE)</f>
        <v>447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2" s="69">
        <f>VLOOKUP(MYRANKS_H[[#This Row],[POS]],REPLACEMENT_LEVEL[],2,FALSE)</f>
        <v>496</v>
      </c>
      <c r="X652" s="69">
        <f>MYRANKS_H[[#This Row],[PROJ PTS]]-MYRANKS_H[[#This Row],[REPL LEVEL]]</f>
        <v>-497</v>
      </c>
    </row>
    <row r="653" spans="1:24" ht="15" customHeight="1" x14ac:dyDescent="0.25">
      <c r="A653" s="44" t="s">
        <v>18207</v>
      </c>
      <c r="B653" s="46" t="str">
        <f>VLOOKUP(MYRANKS_H[[#This Row],[PLAYERID]],PLAYERIDMAP[],COLUMN(PLAYERIDMAP[LASTNAME]),FALSE)</f>
        <v>Montero</v>
      </c>
      <c r="C653" s="51" t="str">
        <f>VLOOKUP(MYRANKS_H[[#This Row],[PLAYERID]],PLAYERIDMAP[],COLUMN(PLAYERIDMAP[FIRSTNAME]),FALSE)</f>
        <v>Jesus</v>
      </c>
      <c r="D653" s="51" t="str">
        <f>VLOOKUP(MYRANKS_H[[#This Row],[PLAYERID]],PLAYERIDMAP[],COLUMN(PLAYERIDMAP[TEAM]),FALSE)</f>
        <v>SEA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5514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3" s="69">
        <f>VLOOKUP(MYRANKS_H[[#This Row],[POS]],REPLACEMENT_LEVEL[],2,FALSE)</f>
        <v>496</v>
      </c>
      <c r="X653" s="69">
        <f>MYRANKS_H[[#This Row],[PROJ PTS]]-MYRANKS_H[[#This Row],[REPL LEVEL]]</f>
        <v>-497</v>
      </c>
    </row>
    <row r="654" spans="1:24" ht="15" customHeight="1" x14ac:dyDescent="0.25">
      <c r="A654" s="44" t="s">
        <v>18257</v>
      </c>
      <c r="B654" s="46" t="str">
        <f>VLOOKUP(MYRANKS_H[[#This Row],[PLAYERID]],PLAYERIDMAP[],COLUMN(PLAYERIDMAP[LASTNAME]),FALSE)</f>
        <v>Morgan</v>
      </c>
      <c r="C654" s="51" t="str">
        <f>VLOOKUP(MYRANKS_H[[#This Row],[PLAYERID]],PLAYERIDMAP[],COLUMN(PLAYERIDMAP[FIRSTNAME]),FALSE)</f>
        <v>Nyjer</v>
      </c>
      <c r="D654" s="51" t="str">
        <f>VLOOKUP(MYRANKS_H[[#This Row],[PLAYERID]],PLAYERIDMAP[],COLUMN(PLAYERIDMAP[TEAM]),FALSE)</f>
        <v>N/A</v>
      </c>
      <c r="E654" s="51" t="str">
        <f>VLOOKUP(MYRANKS_H[[#This Row],[PLAYERID]],PLAYERIDMAP[],COLUMN(PLAYERIDMAP[POS]),FALSE)</f>
        <v>OF</v>
      </c>
      <c r="F654" s="51">
        <f>VLOOKUP(MYRANKS_H[[#This Row],[PLAYERID]],PLAYERIDMAP[],COLUMN(PLAYERIDMAP[IDFANGRAPHS]),FALSE)</f>
        <v>4885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4" s="69">
        <f>VLOOKUP(MYRANKS_H[[#This Row],[POS]],REPLACEMENT_LEVEL[],2,FALSE)</f>
        <v>496</v>
      </c>
      <c r="X654" s="69">
        <f>MYRANKS_H[[#This Row],[PROJ PTS]]-MYRANKS_H[[#This Row],[REPL LEVEL]]</f>
        <v>-497</v>
      </c>
    </row>
    <row r="655" spans="1:24" ht="15" customHeight="1" x14ac:dyDescent="0.25">
      <c r="A655" s="44" t="s">
        <v>18342</v>
      </c>
      <c r="B655" s="46" t="str">
        <f>VLOOKUP(MYRANKS_H[[#This Row],[PLAYERID]],PLAYERIDMAP[],COLUMN(PLAYERIDMAP[LASTNAME]),FALSE)</f>
        <v>Nady</v>
      </c>
      <c r="C655" s="51" t="str">
        <f>VLOOKUP(MYRANKS_H[[#This Row],[PLAYERID]],PLAYERIDMAP[],COLUMN(PLAYERIDMAP[FIRSTNAME]),FALSE)</f>
        <v>Xavier</v>
      </c>
      <c r="D655" s="51" t="str">
        <f>VLOOKUP(MYRANKS_H[[#This Row],[PLAYERID]],PLAYERIDMAP[],COLUMN(PLAYERIDMAP[TEAM]),FALSE)</f>
        <v>N/A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1658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5" s="69">
        <f>VLOOKUP(MYRANKS_H[[#This Row],[POS]],REPLACEMENT_LEVEL[],2,FALSE)</f>
        <v>496</v>
      </c>
      <c r="X655" s="69">
        <f>MYRANKS_H[[#This Row],[PROJ PTS]]-MYRANKS_H[[#This Row],[REPL LEVEL]]</f>
        <v>-497</v>
      </c>
    </row>
    <row r="656" spans="1:24" x14ac:dyDescent="0.25">
      <c r="A656" s="44" t="s">
        <v>18424</v>
      </c>
      <c r="B656" s="46" t="str">
        <f>VLOOKUP(MYRANKS_H[[#This Row],[PLAYERID]],PLAYERIDMAP[],COLUMN(PLAYERIDMAP[LASTNAME]),FALSE)</f>
        <v>Nix</v>
      </c>
      <c r="C656" s="51" t="str">
        <f>VLOOKUP(MYRANKS_H[[#This Row],[PLAYERID]],PLAYERIDMAP[],COLUMN(PLAYERIDMAP[FIRSTNAME]),FALSE)</f>
        <v>Laynce</v>
      </c>
      <c r="D656" s="51" t="str">
        <f>VLOOKUP(MYRANKS_H[[#This Row],[PLAYERID]],PLAYERIDMAP[],COLUMN(PLAYERIDMAP[TEAM]),FALSE)</f>
        <v>PHI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1766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6" s="69">
        <f>VLOOKUP(MYRANKS_H[[#This Row],[POS]],REPLACEMENT_LEVEL[],2,FALSE)</f>
        <v>496</v>
      </c>
      <c r="X656" s="69">
        <f>MYRANKS_H[[#This Row],[PROJ PTS]]-MYRANKS_H[[#This Row],[REPL LEVEL]]</f>
        <v>-497</v>
      </c>
    </row>
    <row r="657" spans="1:24" ht="15" customHeight="1" x14ac:dyDescent="0.25">
      <c r="A657" s="44" t="s">
        <v>18519</v>
      </c>
      <c r="B657" s="46" t="str">
        <f>VLOOKUP(MYRANKS_H[[#This Row],[PLAYERID]],PLAYERIDMAP[],COLUMN(PLAYERIDMAP[LASTNAME]),FALSE)</f>
        <v>Ortega</v>
      </c>
      <c r="C657" s="51" t="str">
        <f>VLOOKUP(MYRANKS_H[[#This Row],[PLAYERID]],PLAYERIDMAP[],COLUMN(PLAYERIDMAP[FIRSTNAME]),FALSE)</f>
        <v>Rafael</v>
      </c>
      <c r="D657" s="51" t="str">
        <f>VLOOKUP(MYRANKS_H[[#This Row],[PLAYERID]],PLAYERIDMAP[],COLUMN(PLAYERIDMAP[TEAM]),FALSE)</f>
        <v>TEX</v>
      </c>
      <c r="E657" s="51" t="str">
        <f>VLOOKUP(MYRANKS_H[[#This Row],[PLAYERID]],PLAYERIDMAP[],COLUMN(PLAYERIDMAP[POS]),FALSE)</f>
        <v>OF</v>
      </c>
      <c r="F657" s="51">
        <f>VLOOKUP(MYRANKS_H[[#This Row],[PLAYERID]],PLAYERIDMAP[],COLUMN(PLAYERIDMAP[IDFANGRAPHS]),FALSE)</f>
        <v>10323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7" s="69">
        <f>VLOOKUP(MYRANKS_H[[#This Row],[POS]],REPLACEMENT_LEVEL[],2,FALSE)</f>
        <v>496</v>
      </c>
      <c r="X657" s="69">
        <f>MYRANKS_H[[#This Row],[PROJ PTS]]-MYRANKS_H[[#This Row],[REPL LEVEL]]</f>
        <v>-497</v>
      </c>
    </row>
    <row r="658" spans="1:24" ht="15" customHeight="1" x14ac:dyDescent="0.25">
      <c r="A658" s="44" t="s">
        <v>18638</v>
      </c>
      <c r="B658" s="46" t="str">
        <f>VLOOKUP(MYRANKS_H[[#This Row],[PLAYERID]],PLAYERIDMAP[],COLUMN(PLAYERIDMAP[LASTNAME]),FALSE)</f>
        <v>Paul</v>
      </c>
      <c r="C658" s="51" t="str">
        <f>VLOOKUP(MYRANKS_H[[#This Row],[PLAYERID]],PLAYERIDMAP[],COLUMN(PLAYERIDMAP[FIRSTNAME]),FALSE)</f>
        <v>Xavier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5963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8" s="69">
        <f>VLOOKUP(MYRANKS_H[[#This Row],[POS]],REPLACEMENT_LEVEL[],2,FALSE)</f>
        <v>496</v>
      </c>
      <c r="X658" s="69">
        <f>MYRANKS_H[[#This Row],[PROJ PTS]]-MYRANKS_H[[#This Row],[REPL LEVEL]]</f>
        <v>-497</v>
      </c>
    </row>
    <row r="659" spans="1:24" x14ac:dyDescent="0.25">
      <c r="A659" s="44" t="s">
        <v>18673</v>
      </c>
      <c r="B659" s="46" t="str">
        <f>VLOOKUP(MYRANKS_H[[#This Row],[PLAYERID]],PLAYERIDMAP[],COLUMN(PLAYERIDMAP[LASTNAME]),FALSE)</f>
        <v>Peguero</v>
      </c>
      <c r="C659" s="51" t="str">
        <f>VLOOKUP(MYRANKS_H[[#This Row],[PLAYERID]],PLAYERIDMAP[],COLUMN(PLAYERIDMAP[FIRSTNAME]),FALSE)</f>
        <v>Francisco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OF</v>
      </c>
      <c r="F659" s="51">
        <f>VLOOKUP(MYRANKS_H[[#This Row],[PLAYERID]],PLAYERIDMAP[],COLUMN(PLAYERIDMAP[IDFANGRAPHS]),FALSE)</f>
        <v>5496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9" s="69">
        <f>VLOOKUP(MYRANKS_H[[#This Row],[POS]],REPLACEMENT_LEVEL[],2,FALSE)</f>
        <v>496</v>
      </c>
      <c r="X659" s="69">
        <f>MYRANKS_H[[#This Row],[PROJ PTS]]-MYRANKS_H[[#This Row],[REPL LEVEL]]</f>
        <v>-497</v>
      </c>
    </row>
    <row r="660" spans="1:24" ht="15" customHeight="1" x14ac:dyDescent="0.25">
      <c r="A660" s="44" t="s">
        <v>18735</v>
      </c>
      <c r="B660" s="46" t="str">
        <f>VLOOKUP(MYRANKS_H[[#This Row],[PLAYERID]],PLAYERIDMAP[],COLUMN(PLAYERIDMAP[LASTNAME]),FALSE)</f>
        <v>Perez</v>
      </c>
      <c r="C660" s="51" t="str">
        <f>VLOOKUP(MYRANKS_H[[#This Row],[PLAYERID]],PLAYERIDMAP[],COLUMN(PLAYERIDMAP[FIRSTNAME]),FALSE)</f>
        <v>Eury</v>
      </c>
      <c r="D660" s="51" t="str">
        <f>VLOOKUP(MYRANKS_H[[#This Row],[PLAYERID]],PLAYERIDMAP[],COLUMN(PLAYERIDMAP[TEAM]),FALSE)</f>
        <v>NYY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10299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0" s="69">
        <f>VLOOKUP(MYRANKS_H[[#This Row],[POS]],REPLACEMENT_LEVEL[],2,FALSE)</f>
        <v>496</v>
      </c>
      <c r="X660" s="69">
        <f>MYRANKS_H[[#This Row],[PROJ PTS]]-MYRANKS_H[[#This Row],[REPL LEVEL]]</f>
        <v>-497</v>
      </c>
    </row>
    <row r="661" spans="1:24" ht="15" customHeight="1" x14ac:dyDescent="0.25">
      <c r="A661" s="44" t="s">
        <v>18775</v>
      </c>
      <c r="B661" s="46" t="str">
        <f>VLOOKUP(MYRANKS_H[[#This Row],[PLAYERID]],PLAYERIDMAP[],COLUMN(PLAYERIDMAP[LASTNAME]),FALSE)</f>
        <v>Petersen</v>
      </c>
      <c r="C661" s="51" t="str">
        <f>VLOOKUP(MYRANKS_H[[#This Row],[PLAYERID]],PLAYERIDMAP[],COLUMN(PLAYERIDMAP[FIRSTNAME]),FALSE)</f>
        <v>Bryan</v>
      </c>
      <c r="D661" s="51" t="str">
        <f>VLOOKUP(MYRANKS_H[[#This Row],[PLAYERID]],PLAYERIDMAP[],COLUMN(PLAYERIDMAP[TEAM]),FALSE)</f>
        <v>MIA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2567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1" s="69">
        <f>VLOOKUP(MYRANKS_H[[#This Row],[POS]],REPLACEMENT_LEVEL[],2,FALSE)</f>
        <v>496</v>
      </c>
      <c r="X661" s="69">
        <f>MYRANKS_H[[#This Row],[PROJ PTS]]-MYRANKS_H[[#This Row],[REPL LEVEL]]</f>
        <v>-497</v>
      </c>
    </row>
    <row r="662" spans="1:24" ht="15" customHeight="1" x14ac:dyDescent="0.25">
      <c r="A662" s="44" t="s">
        <v>18809</v>
      </c>
      <c r="B662" s="46" t="str">
        <f>VLOOKUP(MYRANKS_H[[#This Row],[PLAYERID]],PLAYERIDMAP[],COLUMN(PLAYERIDMAP[LASTNAME]),FALSE)</f>
        <v>Phipps</v>
      </c>
      <c r="C662" s="51" t="str">
        <f>VLOOKUP(MYRANKS_H[[#This Row],[PLAYERID]],PLAYERIDMAP[],COLUMN(PLAYERIDMAP[FIRSTNAME]),FALSE)</f>
        <v>Denis</v>
      </c>
      <c r="D662" s="51" t="str">
        <f>VLOOKUP(MYRANKS_H[[#This Row],[PLAYERID]],PLAYERIDMAP[],COLUMN(PLAYERIDMAP[TEAM]),FALSE)</f>
        <v>CIN</v>
      </c>
      <c r="E662" s="51" t="str">
        <f>VLOOKUP(MYRANKS_H[[#This Row],[PLAYERID]],PLAYERIDMAP[],COLUMN(PLAYERIDMAP[POS]),FALSE)</f>
        <v>OF</v>
      </c>
      <c r="F662" s="51">
        <f>VLOOKUP(MYRANKS_H[[#This Row],[PLAYERID]],PLAYERIDMAP[],COLUMN(PLAYERIDMAP[IDFANGRAPHS]),FALSE)</f>
        <v>6968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2" s="69">
        <f>VLOOKUP(MYRANKS_H[[#This Row],[POS]],REPLACEMENT_LEVEL[],2,FALSE)</f>
        <v>496</v>
      </c>
      <c r="X662" s="69">
        <f>MYRANKS_H[[#This Row],[PROJ PTS]]-MYRANKS_H[[#This Row],[REPL LEVEL]]</f>
        <v>-497</v>
      </c>
    </row>
    <row r="663" spans="1:24" ht="15" customHeight="1" x14ac:dyDescent="0.25">
      <c r="A663" s="48" t="s">
        <v>18812</v>
      </c>
      <c r="B663" s="46" t="str">
        <f>VLOOKUP(MYRANKS_H[[#This Row],[PLAYERID]],PLAYERIDMAP[],COLUMN(PLAYERIDMAP[LASTNAME]),FALSE)</f>
        <v>Pie</v>
      </c>
      <c r="C663" s="51" t="str">
        <f>VLOOKUP(MYRANKS_H[[#This Row],[PLAYERID]],PLAYERIDMAP[],COLUMN(PLAYERIDMAP[FIRSTNAME]),FALSE)</f>
        <v>Felix</v>
      </c>
      <c r="D663" s="51" t="str">
        <f>VLOOKUP(MYRANKS_H[[#This Row],[PLAYERID]],PLAYERIDMAP[],COLUMN(PLAYERIDMAP[TEAM]),FALSE)</f>
        <v>BAL</v>
      </c>
      <c r="E663" s="51" t="str">
        <f>VLOOKUP(MYRANKS_H[[#This Row],[PLAYERID]],PLAYERIDMAP[],COLUMN(PLAYERIDMAP[POS]),FALSE)</f>
        <v>OF</v>
      </c>
      <c r="F663" s="51">
        <f>VLOOKUP(MYRANKS_H[[#This Row],[PLAYERID]],PLAYERIDMAP[],COLUMN(PLAYERIDMAP[IDFANGRAPHS]),FALSE)</f>
        <v>3751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3" s="69">
        <f>VLOOKUP(MYRANKS_H[[#This Row],[POS]],REPLACEMENT_LEVEL[],2,FALSE)</f>
        <v>496</v>
      </c>
      <c r="X663" s="69">
        <f>MYRANKS_H[[#This Row],[PROJ PTS]]-MYRANKS_H[[#This Row],[REPL LEVEL]]</f>
        <v>-497</v>
      </c>
    </row>
    <row r="664" spans="1:24" ht="15" customHeight="1" x14ac:dyDescent="0.25">
      <c r="A664" s="44" t="s">
        <v>18815</v>
      </c>
      <c r="B664" s="46" t="str">
        <f>VLOOKUP(MYRANKS_H[[#This Row],[PLAYERID]],PLAYERIDMAP[],COLUMN(PLAYERIDMAP[LASTNAME]),FALSE)</f>
        <v>Pierre</v>
      </c>
      <c r="C664" s="51" t="str">
        <f>VLOOKUP(MYRANKS_H[[#This Row],[PLAYERID]],PLAYERIDMAP[],COLUMN(PLAYERIDMAP[FIRSTNAME]),FALSE)</f>
        <v>Juan</v>
      </c>
      <c r="D664" s="51" t="str">
        <f>VLOOKUP(MYRANKS_H[[#This Row],[PLAYERID]],PLAYERIDMAP[],COLUMN(PLAYERIDMAP[TEAM]),FALSE)</f>
        <v>N/A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443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4" s="69">
        <f>VLOOKUP(MYRANKS_H[[#This Row],[POS]],REPLACEMENT_LEVEL[],2,FALSE)</f>
        <v>496</v>
      </c>
      <c r="X664" s="69">
        <f>MYRANKS_H[[#This Row],[PROJ PTS]]-MYRANKS_H[[#This Row],[REPL LEVEL]]</f>
        <v>-497</v>
      </c>
    </row>
    <row r="665" spans="1:24" ht="15" customHeight="1" x14ac:dyDescent="0.25">
      <c r="A665" s="44" t="s">
        <v>18848</v>
      </c>
      <c r="B665" s="46" t="str">
        <f>VLOOKUP(MYRANKS_H[[#This Row],[PLAYERID]],PLAYERIDMAP[],COLUMN(PLAYERIDMAP[LASTNAME]),FALSE)</f>
        <v>Podsednik</v>
      </c>
      <c r="C665" s="51" t="str">
        <f>VLOOKUP(MYRANKS_H[[#This Row],[PLAYERID]],PLAYERIDMAP[],COLUMN(PLAYERIDMAP[FIRSTNAME]),FALSE)</f>
        <v>Scott</v>
      </c>
      <c r="D665" s="51" t="str">
        <f>VLOOKUP(MYRANKS_H[[#This Row],[PLAYERID]],PLAYERIDMAP[],COLUMN(PLAYERIDMAP[TEAM]),FALSE)</f>
        <v>N/A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1095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5" s="69">
        <f>VLOOKUP(MYRANKS_H[[#This Row],[POS]],REPLACEMENT_LEVEL[],2,FALSE)</f>
        <v>496</v>
      </c>
      <c r="X665" s="69">
        <f>MYRANKS_H[[#This Row],[PROJ PTS]]-MYRANKS_H[[#This Row],[REPL LEVEL]]</f>
        <v>-497</v>
      </c>
    </row>
    <row r="666" spans="1:24" ht="15" customHeight="1" x14ac:dyDescent="0.25">
      <c r="A666" s="44" t="s">
        <v>18902</v>
      </c>
      <c r="B666" s="46" t="str">
        <f>VLOOKUP(MYRANKS_H[[#This Row],[PLAYERID]],PLAYERIDMAP[],COLUMN(PLAYERIDMAP[LASTNAME]),FALSE)</f>
        <v>Pridie</v>
      </c>
      <c r="C666" s="51" t="str">
        <f>VLOOKUP(MYRANKS_H[[#This Row],[PLAYERID]],PLAYERIDMAP[],COLUMN(PLAYERIDMAP[FIRSTNAME]),FALSE)</f>
        <v>Jason</v>
      </c>
      <c r="D666" s="51" t="str">
        <f>VLOOKUP(MYRANKS_H[[#This Row],[PLAYERID]],PLAYERIDMAP[],COLUMN(PLAYERIDMAP[TEAM]),FALSE)</f>
        <v>N/A</v>
      </c>
      <c r="E666" s="51" t="str">
        <f>VLOOKUP(MYRANKS_H[[#This Row],[PLAYERID]],PLAYERIDMAP[],COLUMN(PLAYERIDMAP[POS]),FALSE)</f>
        <v>OF</v>
      </c>
      <c r="F666" s="51">
        <f>VLOOKUP(MYRANKS_H[[#This Row],[PLAYERID]],PLAYERIDMAP[],COLUMN(PLAYERIDMAP[IDFANGRAPHS]),FALSE)</f>
        <v>4611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6" s="69">
        <f>VLOOKUP(MYRANKS_H[[#This Row],[POS]],REPLACEMENT_LEVEL[],2,FALSE)</f>
        <v>496</v>
      </c>
      <c r="X666" s="69">
        <f>MYRANKS_H[[#This Row],[PROJ PTS]]-MYRANKS_H[[#This Row],[REPL LEVEL]]</f>
        <v>-497</v>
      </c>
    </row>
    <row r="667" spans="1:24" ht="15" customHeight="1" x14ac:dyDescent="0.25">
      <c r="A667" s="44" t="s">
        <v>18907</v>
      </c>
      <c r="B667" s="46" t="str">
        <f>VLOOKUP(MYRANKS_H[[#This Row],[PLAYERID]],PLAYERIDMAP[],COLUMN(PLAYERIDMAP[LASTNAME]),FALSE)</f>
        <v>Prince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MIL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6746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7" s="69">
        <f>VLOOKUP(MYRANKS_H[[#This Row],[POS]],REPLACEMENT_LEVEL[],2,FALSE)</f>
        <v>496</v>
      </c>
      <c r="X667" s="69">
        <f>MYRANKS_H[[#This Row],[PROJ PTS]]-MYRANKS_H[[#This Row],[REPL LEVEL]]</f>
        <v>-497</v>
      </c>
    </row>
    <row r="668" spans="1:24" ht="15" customHeight="1" x14ac:dyDescent="0.25">
      <c r="A668" s="44" t="s">
        <v>19047</v>
      </c>
      <c r="B668" s="46" t="str">
        <f>VLOOKUP(MYRANKS_H[[#This Row],[PLAYERID]],PLAYERIDMAP[],COLUMN(PLAYERIDMAP[LASTNAME]),FALSE)</f>
        <v>Reimold</v>
      </c>
      <c r="C668" s="51" t="str">
        <f>VLOOKUP(MYRANKS_H[[#This Row],[PLAYERID]],PLAYERIDMAP[],COLUMN(PLAYERIDMAP[FIRSTNAME]),FALSE)</f>
        <v>Nolan</v>
      </c>
      <c r="D668" s="51" t="str">
        <f>VLOOKUP(MYRANKS_H[[#This Row],[PLAYERID]],PLAYERIDMAP[],COLUMN(PLAYERIDMAP[TEAM]),FALSE)</f>
        <v>TOR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3441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8" s="69">
        <f>VLOOKUP(MYRANKS_H[[#This Row],[POS]],REPLACEMENT_LEVEL[],2,FALSE)</f>
        <v>496</v>
      </c>
      <c r="X668" s="69">
        <f>MYRANKS_H[[#This Row],[PROJ PTS]]-MYRANKS_H[[#This Row],[REPL LEVEL]]</f>
        <v>-497</v>
      </c>
    </row>
    <row r="669" spans="1:24" ht="15" customHeight="1" x14ac:dyDescent="0.25">
      <c r="A669" s="44" t="s">
        <v>19105</v>
      </c>
      <c r="B669" s="46" t="str">
        <f>VLOOKUP(MYRANKS_H[[#This Row],[PLAYERID]],PLAYERIDMAP[],COLUMN(PLAYERIDMAP[LASTNAME]),FALSE)</f>
        <v>Rivera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843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9" s="69">
        <f>VLOOKUP(MYRANKS_H[[#This Row],[POS]],REPLACEMENT_LEVEL[],2,FALSE)</f>
        <v>496</v>
      </c>
      <c r="X669" s="69">
        <f>MYRANKS_H[[#This Row],[PROJ PTS]]-MYRANKS_H[[#This Row],[REPL LEVEL]]</f>
        <v>-497</v>
      </c>
    </row>
    <row r="670" spans="1:24" ht="15" customHeight="1" x14ac:dyDescent="0.25">
      <c r="A670" s="44" t="s">
        <v>19142</v>
      </c>
      <c r="B670" s="46" t="str">
        <f>VLOOKUP(MYRANKS_H[[#This Row],[PLAYERID]],PLAYERIDMAP[],COLUMN(PLAYERIDMAP[LASTNAME]),FALSE)</f>
        <v>Robinson</v>
      </c>
      <c r="C670" s="51" t="str">
        <f>VLOOKUP(MYRANKS_H[[#This Row],[PLAYERID]],PLAYERIDMAP[],COLUMN(PLAYERIDMAP[FIRSTNAME]),FALSE)</f>
        <v>Shane</v>
      </c>
      <c r="D670" s="51" t="str">
        <f>VLOOKUP(MYRANKS_H[[#This Row],[PLAYERID]],PLAYERIDMAP[],COLUMN(PLAYERIDMAP[TEAM]),FALSE)</f>
        <v>STL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4249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0" s="69">
        <f>VLOOKUP(MYRANKS_H[[#This Row],[POS]],REPLACEMENT_LEVEL[],2,FALSE)</f>
        <v>496</v>
      </c>
      <c r="X670" s="69">
        <f>MYRANKS_H[[#This Row],[PROJ PTS]]-MYRANKS_H[[#This Row],[REPL LEVEL]]</f>
        <v>-497</v>
      </c>
    </row>
    <row r="671" spans="1:24" x14ac:dyDescent="0.25">
      <c r="A671" s="44" t="s">
        <v>19146</v>
      </c>
      <c r="B671" s="46" t="str">
        <f>VLOOKUP(MYRANKS_H[[#This Row],[PLAYERID]],PLAYERIDMAP[],COLUMN(PLAYERIDMAP[LASTNAME]),FALSE)</f>
        <v>Robinson</v>
      </c>
      <c r="C671" s="51" t="str">
        <f>VLOOKUP(MYRANKS_H[[#This Row],[PLAYERID]],PLAYERIDMAP[],COLUMN(PLAYERIDMAP[FIRSTNAME]),FALSE)</f>
        <v>Trayvon</v>
      </c>
      <c r="D671" s="51" t="str">
        <f>VLOOKUP(MYRANKS_H[[#This Row],[PLAYERID]],PLAYERIDMAP[],COLUMN(PLAYERIDMAP[TEAM]),FALSE)</f>
        <v>BAL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9875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1" s="69">
        <f>VLOOKUP(MYRANKS_H[[#This Row],[POS]],REPLACEMENT_LEVEL[],2,FALSE)</f>
        <v>496</v>
      </c>
      <c r="X671" s="69">
        <f>MYRANKS_H[[#This Row],[PROJ PTS]]-MYRANKS_H[[#This Row],[REPL LEVEL]]</f>
        <v>-497</v>
      </c>
    </row>
    <row r="672" spans="1:24" ht="15" customHeight="1" x14ac:dyDescent="0.25">
      <c r="A672" s="44" t="s">
        <v>19399</v>
      </c>
      <c r="B672" s="46" t="str">
        <f>VLOOKUP(MYRANKS_H[[#This Row],[PLAYERID]],PLAYERIDMAP[],COLUMN(PLAYERIDMAP[LASTNAME]),FALSE)</f>
        <v>Sands</v>
      </c>
      <c r="C672" s="51" t="str">
        <f>VLOOKUP(MYRANKS_H[[#This Row],[PLAYERID]],PLAYERIDMAP[],COLUMN(PLAYERIDMAP[FIRSTNAME]),FALSE)</f>
        <v>Jerry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4016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2" s="69">
        <f>VLOOKUP(MYRANKS_H[[#This Row],[POS]],REPLACEMENT_LEVEL[],2,FALSE)</f>
        <v>496</v>
      </c>
      <c r="X672" s="69">
        <f>MYRANKS_H[[#This Row],[PROJ PTS]]-MYRANKS_H[[#This Row],[REPL LEVEL]]</f>
        <v>-497</v>
      </c>
    </row>
    <row r="673" spans="1:24" ht="15" customHeight="1" x14ac:dyDescent="0.25">
      <c r="A673" s="44" t="s">
        <v>19435</v>
      </c>
      <c r="B673" s="46" t="str">
        <f>VLOOKUP(MYRANKS_H[[#This Row],[PLAYERID]],PLAYERIDMAP[],COLUMN(PLAYERIDMAP[LASTNAME]),FALSE)</f>
        <v>Sappelt</v>
      </c>
      <c r="C673" s="51" t="str">
        <f>VLOOKUP(MYRANKS_H[[#This Row],[PLAYERID]],PLAYERIDMAP[],COLUMN(PLAYERIDMAP[FIRSTNAME]),FALSE)</f>
        <v>Dave</v>
      </c>
      <c r="D673" s="51" t="str">
        <f>VLOOKUP(MYRANKS_H[[#This Row],[PLAYERID]],PLAYERIDMAP[],COLUMN(PLAYERIDMAP[TEAM]),FALSE)</f>
        <v>CHC</v>
      </c>
      <c r="E673" s="51" t="str">
        <f>VLOOKUP(MYRANKS_H[[#This Row],[PLAYERID]],PLAYERIDMAP[],COLUMN(PLAYERIDMAP[POS]),FALSE)</f>
        <v>OF</v>
      </c>
      <c r="F673" s="51">
        <f>VLOOKUP(MYRANKS_H[[#This Row],[PLAYERID]],PLAYERIDMAP[],COLUMN(PLAYERIDMAP[IDFANGRAPHS]),FALSE)</f>
        <v>6898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3" s="69">
        <f>VLOOKUP(MYRANKS_H[[#This Row],[POS]],REPLACEMENT_LEVEL[],2,FALSE)</f>
        <v>496</v>
      </c>
      <c r="X673" s="69">
        <f>MYRANKS_H[[#This Row],[PROJ PTS]]-MYRANKS_H[[#This Row],[REPL LEVEL]]</f>
        <v>-497</v>
      </c>
    </row>
    <row r="674" spans="1:24" ht="15" customHeight="1" x14ac:dyDescent="0.25">
      <c r="A674" s="44" t="s">
        <v>19546</v>
      </c>
      <c r="B674" s="46" t="str">
        <f>VLOOKUP(MYRANKS_H[[#This Row],[PLAYERID]],PLAYERIDMAP[],COLUMN(PLAYERIDMAP[LASTNAME]),FALSE)</f>
        <v>Sierra</v>
      </c>
      <c r="C674" s="51" t="str">
        <f>VLOOKUP(MYRANKS_H[[#This Row],[PLAYERID]],PLAYERIDMAP[],COLUMN(PLAYERIDMAP[FIRSTNAME]),FALSE)</f>
        <v>Moises</v>
      </c>
      <c r="D674" s="51" t="str">
        <f>VLOOKUP(MYRANKS_H[[#This Row],[PLAYERID]],PLAYERIDMAP[],COLUMN(PLAYERIDMAP[TEAM]),FALSE)</f>
        <v>KC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6050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4" s="69">
        <f>VLOOKUP(MYRANKS_H[[#This Row],[POS]],REPLACEMENT_LEVEL[],2,FALSE)</f>
        <v>496</v>
      </c>
      <c r="X674" s="69">
        <f>MYRANKS_H[[#This Row],[PROJ PTS]]-MYRANKS_H[[#This Row],[REPL LEVEL]]</f>
        <v>-497</v>
      </c>
    </row>
    <row r="675" spans="1:24" ht="15" customHeight="1" x14ac:dyDescent="0.25">
      <c r="A675" s="44" t="s">
        <v>19644</v>
      </c>
      <c r="B675" s="46" t="str">
        <f>VLOOKUP(MYRANKS_H[[#This Row],[PLAYERID]],PLAYERIDMAP[],COLUMN(PLAYERIDMAP[LASTNAME]),FALSE)</f>
        <v>Soriano</v>
      </c>
      <c r="C675" s="51" t="str">
        <f>VLOOKUP(MYRANKS_H[[#This Row],[PLAYERID]],PLAYERIDMAP[],COLUMN(PLAYERIDMAP[FIRSTNAME]),FALSE)</f>
        <v>Alfonso</v>
      </c>
      <c r="D675" s="51" t="str">
        <f>VLOOKUP(MYRANKS_H[[#This Row],[PLAYERID]],PLAYERIDMAP[],COLUMN(PLAYERIDMAP[TEAM]),FALSE)</f>
        <v>NYY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847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5" s="69">
        <f>VLOOKUP(MYRANKS_H[[#This Row],[POS]],REPLACEMENT_LEVEL[],2,FALSE)</f>
        <v>496</v>
      </c>
      <c r="X675" s="69">
        <f>MYRANKS_H[[#This Row],[PROJ PTS]]-MYRANKS_H[[#This Row],[REPL LEVEL]]</f>
        <v>-497</v>
      </c>
    </row>
    <row r="676" spans="1:24" x14ac:dyDescent="0.25">
      <c r="A676" s="44" t="s">
        <v>19798</v>
      </c>
      <c r="B676" s="46" t="str">
        <f>VLOOKUP(MYRANKS_H[[#This Row],[PLAYERID]],PLAYERIDMAP[],COLUMN(PLAYERIDMAP[LASTNAME]),FALSE)</f>
        <v>Taveras</v>
      </c>
      <c r="C676" s="51" t="str">
        <f>VLOOKUP(MYRANKS_H[[#This Row],[PLAYERID]],PLAYERIDMAP[],COLUMN(PLAYERIDMAP[FIRSTNAME]),FALSE)</f>
        <v>Oscar</v>
      </c>
      <c r="D676" s="51" t="str">
        <f>VLOOKUP(MYRANKS_H[[#This Row],[PLAYERID]],PLAYERIDMAP[],COLUMN(PLAYERIDMAP[TEAM]),FALSE)</f>
        <v>STL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11173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6" s="69">
        <f>VLOOKUP(MYRANKS_H[[#This Row],[POS]],REPLACEMENT_LEVEL[],2,FALSE)</f>
        <v>496</v>
      </c>
      <c r="X676" s="69">
        <f>MYRANKS_H[[#This Row],[PROJ PTS]]-MYRANKS_H[[#This Row],[REPL LEVEL]]</f>
        <v>-497</v>
      </c>
    </row>
    <row r="677" spans="1:24" ht="15" customHeight="1" x14ac:dyDescent="0.25">
      <c r="A677" s="44" t="s">
        <v>19804</v>
      </c>
      <c r="B677" s="46" t="str">
        <f>VLOOKUP(MYRANKS_H[[#This Row],[PLAYERID]],PLAYERIDMAP[],COLUMN(PLAYERIDMAP[LASTNAME]),FALSE)</f>
        <v>Taylor</v>
      </c>
      <c r="C677" s="51" t="str">
        <f>VLOOKUP(MYRANKS_H[[#This Row],[PLAYERID]],PLAYERIDMAP[],COLUMN(PLAYERIDMAP[FIRSTNAME]),FALSE)</f>
        <v>Michael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2591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7" s="69">
        <f>VLOOKUP(MYRANKS_H[[#This Row],[POS]],REPLACEMENT_LEVEL[],2,FALSE)</f>
        <v>496</v>
      </c>
      <c r="X677" s="69">
        <f>MYRANKS_H[[#This Row],[PROJ PTS]]-MYRANKS_H[[#This Row],[REPL LEVEL]]</f>
        <v>-497</v>
      </c>
    </row>
    <row r="678" spans="1:24" ht="15" customHeight="1" x14ac:dyDescent="0.25">
      <c r="A678" s="44" t="s">
        <v>19837</v>
      </c>
      <c r="B678" s="46" t="str">
        <f>VLOOKUP(MYRANKS_H[[#This Row],[PLAYERID]],PLAYERIDMAP[],COLUMN(PLAYERIDMAP[LASTNAME]),FALSE)</f>
        <v>Tekotte</v>
      </c>
      <c r="C678" s="51" t="str">
        <f>VLOOKUP(MYRANKS_H[[#This Row],[PLAYERID]],PLAYERIDMAP[],COLUMN(PLAYERIDMAP[FIRSTNAME]),FALSE)</f>
        <v>Blake</v>
      </c>
      <c r="D678" s="51" t="str">
        <f>VLOOKUP(MYRANKS_H[[#This Row],[PLAYERID]],PLAYERIDMAP[],COLUMN(PLAYERIDMAP[TEAM]),FALSE)</f>
        <v>CHW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8810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8" s="69">
        <f>VLOOKUP(MYRANKS_H[[#This Row],[POS]],REPLACEMENT_LEVEL[],2,FALSE)</f>
        <v>496</v>
      </c>
      <c r="X678" s="69">
        <f>MYRANKS_H[[#This Row],[PROJ PTS]]-MYRANKS_H[[#This Row],[REPL LEVEL]]</f>
        <v>-497</v>
      </c>
    </row>
    <row r="679" spans="1:24" ht="15" customHeight="1" x14ac:dyDescent="0.25">
      <c r="A679" s="44" t="s">
        <v>19844</v>
      </c>
      <c r="B679" s="46" t="str">
        <f>VLOOKUP(MYRANKS_H[[#This Row],[PLAYERID]],PLAYERIDMAP[],COLUMN(PLAYERIDMAP[LASTNAME]),FALSE)</f>
        <v>Thames</v>
      </c>
      <c r="C679" s="51" t="str">
        <f>VLOOKUP(MYRANKS_H[[#This Row],[PLAYERID]],PLAYERIDMAP[],COLUMN(PLAYERIDMAP[FIRSTNAME]),FALSE)</f>
        <v>Eric</v>
      </c>
      <c r="D679" s="51" t="str">
        <f>VLOOKUP(MYRANKS_H[[#This Row],[PLAYERID]],PLAYERIDMAP[],COLUMN(PLAYERIDMAP[TEAM]),FALSE)</f>
        <v>SEA</v>
      </c>
      <c r="E679" s="51" t="str">
        <f>VLOOKUP(MYRANKS_H[[#This Row],[PLAYERID]],PLAYERIDMAP[],COLUMN(PLAYERIDMAP[POS]),FALSE)</f>
        <v>OF</v>
      </c>
      <c r="F679" s="51">
        <f>VLOOKUP(MYRANKS_H[[#This Row],[PLAYERID]],PLAYERIDMAP[],COLUMN(PLAYERIDMAP[IDFANGRAPHS]),FALSE)</f>
        <v>3711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9" s="69">
        <f>VLOOKUP(MYRANKS_H[[#This Row],[POS]],REPLACEMENT_LEVEL[],2,FALSE)</f>
        <v>496</v>
      </c>
      <c r="X679" s="69">
        <f>MYRANKS_H[[#This Row],[PROJ PTS]]-MYRANKS_H[[#This Row],[REPL LEVEL]]</f>
        <v>-497</v>
      </c>
    </row>
    <row r="680" spans="1:24" ht="15" customHeight="1" x14ac:dyDescent="0.25">
      <c r="A680" s="44" t="s">
        <v>19904</v>
      </c>
      <c r="B680" s="46" t="str">
        <f>VLOOKUP(MYRANKS_H[[#This Row],[PLAYERID]],PLAYERIDMAP[],COLUMN(PLAYERIDMAP[LASTNAME]),FALSE)</f>
        <v>Torres</v>
      </c>
      <c r="C680" s="51" t="str">
        <f>VLOOKUP(MYRANKS_H[[#This Row],[PLAYERID]],PLAYERIDMAP[],COLUMN(PLAYERIDMAP[FIRSTNAME]),FALSE)</f>
        <v>Andres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1488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0" s="69">
        <f>VLOOKUP(MYRANKS_H[[#This Row],[POS]],REPLACEMENT_LEVEL[],2,FALSE)</f>
        <v>496</v>
      </c>
      <c r="X680" s="69">
        <f>MYRANKS_H[[#This Row],[PROJ PTS]]-MYRANKS_H[[#This Row],[REPL LEVEL]]</f>
        <v>-497</v>
      </c>
    </row>
    <row r="681" spans="1:24" ht="15" customHeight="1" x14ac:dyDescent="0.25">
      <c r="A681" s="44" t="s">
        <v>20220</v>
      </c>
      <c r="B681" s="46" t="str">
        <f>VLOOKUP(MYRANKS_H[[#This Row],[PLAYERID]],PLAYERIDMAP[],COLUMN(PLAYERIDMAP[LASTNAME]),FALSE)</f>
        <v>Wells</v>
      </c>
      <c r="C681" s="51" t="str">
        <f>VLOOKUP(MYRANKS_H[[#This Row],[PLAYERID]],PLAYERIDMAP[],COLUMN(PLAYERIDMAP[FIRSTNAME]),FALSE)</f>
        <v>Casper</v>
      </c>
      <c r="D681" s="51" t="str">
        <f>VLOOKUP(MYRANKS_H[[#This Row],[PLAYERID]],PLAYERIDMAP[],COLUMN(PLAYERIDMAP[TEAM]),FALSE)</f>
        <v>SEA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9700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1" s="69">
        <f>VLOOKUP(MYRANKS_H[[#This Row],[POS]],REPLACEMENT_LEVEL[],2,FALSE)</f>
        <v>496</v>
      </c>
      <c r="X681" s="69">
        <f>MYRANKS_H[[#This Row],[PROJ PTS]]-MYRANKS_H[[#This Row],[REPL LEVEL]]</f>
        <v>-497</v>
      </c>
    </row>
    <row r="682" spans="1:24" ht="15" customHeight="1" x14ac:dyDescent="0.25">
      <c r="A682" s="44" t="s">
        <v>20227</v>
      </c>
      <c r="B682" s="46" t="str">
        <f>VLOOKUP(MYRANKS_H[[#This Row],[PLAYERID]],PLAYERIDMAP[],COLUMN(PLAYERIDMAP[LASTNAME]),FALSE)</f>
        <v>Wells</v>
      </c>
      <c r="C682" s="51" t="str">
        <f>VLOOKUP(MYRANKS_H[[#This Row],[PLAYERID]],PLAYERIDMAP[],COLUMN(PLAYERIDMAP[FIRSTNAME]),FALSE)</f>
        <v>Vernon</v>
      </c>
      <c r="D682" s="51" t="str">
        <f>VLOOKUP(MYRANKS_H[[#This Row],[PLAYERID]],PLAYERIDMAP[],COLUMN(PLAYERIDMAP[TEAM]),FALSE)</f>
        <v>N/A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1326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2" s="69">
        <f>VLOOKUP(MYRANKS_H[[#This Row],[POS]],REPLACEMENT_LEVEL[],2,FALSE)</f>
        <v>496</v>
      </c>
      <c r="X682" s="69">
        <f>MYRANKS_H[[#This Row],[PROJ PTS]]-MYRANKS_H[[#This Row],[REPL LEVEL]]</f>
        <v>-497</v>
      </c>
    </row>
    <row r="683" spans="1:24" ht="15" customHeight="1" x14ac:dyDescent="0.25">
      <c r="A683" s="44" t="s">
        <v>20278</v>
      </c>
      <c r="B683" s="46" t="str">
        <f>VLOOKUP(MYRANKS_H[[#This Row],[PLAYERID]],PLAYERIDMAP[],COLUMN(PLAYERIDMAP[LASTNAME]),FALSE)</f>
        <v>Willingham</v>
      </c>
      <c r="C683" s="51" t="str">
        <f>VLOOKUP(MYRANKS_H[[#This Row],[PLAYERID]],PLAYERIDMAP[],COLUMN(PLAYERIDMAP[FIRSTNAME]),FALSE)</f>
        <v>Josh</v>
      </c>
      <c r="D683" s="51" t="str">
        <f>VLOOKUP(MYRANKS_H[[#This Row],[PLAYERID]],PLAYERIDMAP[],COLUMN(PLAYERIDMAP[TEAM]),FALSE)</f>
        <v>MIN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2103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3" s="69">
        <f>VLOOKUP(MYRANKS_H[[#This Row],[POS]],REPLACEMENT_LEVEL[],2,FALSE)</f>
        <v>496</v>
      </c>
      <c r="X683" s="69">
        <f>MYRANKS_H[[#This Row],[PROJ PTS]]-MYRANKS_H[[#This Row],[REPL LEVEL]]</f>
        <v>-497</v>
      </c>
    </row>
    <row r="684" spans="1:24" ht="15" customHeight="1" x14ac:dyDescent="0.25">
      <c r="A684" s="44" t="s">
        <v>20300</v>
      </c>
      <c r="B684" s="46" t="str">
        <f>VLOOKUP(MYRANKS_H[[#This Row],[PLAYERID]],PLAYERIDMAP[],COLUMN(PLAYERIDMAP[LASTNAME]),FALSE)</f>
        <v>Wise</v>
      </c>
      <c r="C684" s="51" t="str">
        <f>VLOOKUP(MYRANKS_H[[#This Row],[PLAYERID]],PLAYERIDMAP[],COLUMN(PLAYERIDMAP[FIRSTNAME]),FALSE)</f>
        <v>DeWayne</v>
      </c>
      <c r="D684" s="51" t="str">
        <f>VLOOKUP(MYRANKS_H[[#This Row],[PLAYERID]],PLAYERIDMAP[],COLUMN(PLAYERIDMAP[TEAM]),FALSE)</f>
        <v>N/A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1554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4" s="69">
        <f>VLOOKUP(MYRANKS_H[[#This Row],[POS]],REPLACEMENT_LEVEL[],2,FALSE)</f>
        <v>496</v>
      </c>
      <c r="X684" s="69">
        <f>MYRANKS_H[[#This Row],[PROJ PTS]]-MYRANKS_H[[#This Row],[REPL LEVEL]]</f>
        <v>-497</v>
      </c>
    </row>
    <row r="685" spans="1:24" ht="15" customHeight="1" x14ac:dyDescent="0.25">
      <c r="A685" s="44" t="s">
        <v>20393</v>
      </c>
      <c r="B685" s="46" t="str">
        <f>VLOOKUP(MYRANKS_H[[#This Row],[PLAYERID]],PLAYERIDMAP[],COLUMN(PLAYERIDMAP[LASTNAME]),FALSE)</f>
        <v>Young</v>
      </c>
      <c r="C685" s="51" t="str">
        <f>VLOOKUP(MYRANKS_H[[#This Row],[PLAYERID]],PLAYERIDMAP[],COLUMN(PLAYERIDMAP[FIRSTNAME]),FALSE)</f>
        <v>Matt</v>
      </c>
      <c r="D685" s="51" t="str">
        <f>VLOOKUP(MYRANKS_H[[#This Row],[PLAYERID]],PLAYERIDMAP[],COLUMN(PLAYERIDMAP[TEAM]),FALSE)</f>
        <v>DET</v>
      </c>
      <c r="E685" s="51" t="str">
        <f>VLOOKUP(MYRANKS_H[[#This Row],[PLAYERID]],PLAYERIDMAP[],COLUMN(PLAYERIDMAP[POS]),FALSE)</f>
        <v>OF</v>
      </c>
      <c r="F685" s="51">
        <f>VLOOKUP(MYRANKS_H[[#This Row],[PLAYERID]],PLAYERIDMAP[],COLUMN(PLAYERIDMAP[IDFANGRAPHS]),FALSE)</f>
        <v>8989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5" s="69">
        <f>VLOOKUP(MYRANKS_H[[#This Row],[POS]],REPLACEMENT_LEVEL[],2,FALSE)</f>
        <v>496</v>
      </c>
      <c r="X685" s="69">
        <f>MYRANKS_H[[#This Row],[PROJ PTS]]-MYRANKS_H[[#This Row],[REPL LEVEL]]</f>
        <v>-497</v>
      </c>
    </row>
    <row r="686" spans="1:24" ht="15" customHeight="1" x14ac:dyDescent="0.25">
      <c r="A686" s="48" t="s">
        <v>14780</v>
      </c>
      <c r="B686" s="46" t="str">
        <f>VLOOKUP(MYRANKS_H[[#This Row],[PLAYERID]],PLAYERIDMAP[],COLUMN(PLAYERIDMAP[LASTNAME]),FALSE)</f>
        <v>Atkins</v>
      </c>
      <c r="C686" s="51" t="str">
        <f>VLOOKUP(MYRANKS_H[[#This Row],[PLAYERID]],PLAYERIDMAP[],COLUMN(PLAYERIDMAP[FIRSTNAME]),FALSE)</f>
        <v>Garrett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3B</v>
      </c>
      <c r="F686" s="51">
        <f>VLOOKUP(MYRANKS_H[[#This Row],[PLAYERID]],PLAYERIDMAP[],COLUMN(PLAYERIDMAP[IDFANGRAPHS]),FALSE)</f>
        <v>1790</v>
      </c>
      <c r="G686" s="52">
        <f>IFERROR(VLOOKUP(MYRANKS_H[[#This Row],[IDFANGRAPHS]],STEAMER_H[],COLUMN(STEAMER_H[PA]),FALSE),0)</f>
        <v>0</v>
      </c>
      <c r="H686" s="52">
        <f>IFERROR(VLOOKUP(MYRANKS_H[[#This Row],[IDFANGRAPHS]],STEAMER_H[],COLUMN(STEAMER_H[AB]),FALSE),0)</f>
        <v>0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6" s="69">
        <f>VLOOKUP(MYRANKS_H[[#This Row],[POS]],REPLACEMENT_LEVEL[],2,FALSE)</f>
        <v>501</v>
      </c>
      <c r="X686" s="69">
        <f>MYRANKS_H[[#This Row],[PROJ PTS]]-MYRANKS_H[[#This Row],[REPL LEVEL]]</f>
        <v>-501</v>
      </c>
    </row>
    <row r="687" spans="1:24" ht="15" customHeight="1" x14ac:dyDescent="0.25">
      <c r="A687" s="44" t="s">
        <v>15065</v>
      </c>
      <c r="B687" s="46" t="str">
        <f>VLOOKUP(MYRANKS_H[[#This Row],[PLAYERID]],PLAYERIDMAP[],COLUMN(PLAYERIDMAP[LASTNAME]),FALSE)</f>
        <v>Blake</v>
      </c>
      <c r="C687" s="51" t="str">
        <f>VLOOKUP(MYRANKS_H[[#This Row],[PLAYERID]],PLAYERIDMAP[],COLUMN(PLAYERIDMAP[FIRSTNAME]),FALSE)</f>
        <v>Casey</v>
      </c>
      <c r="D687" s="51" t="str">
        <f>VLOOKUP(MYRANKS_H[[#This Row],[PLAYERID]],PLAYERIDMAP[],COLUMN(PLAYERIDMAP[TEAM]),FALSE)</f>
        <v>N/A</v>
      </c>
      <c r="E687" s="51" t="str">
        <f>VLOOKUP(MYRANKS_H[[#This Row],[PLAYERID]],PLAYERIDMAP[],COLUMN(PLAYERIDMAP[POS]),FALSE)</f>
        <v>3B</v>
      </c>
      <c r="F687" s="51">
        <f>VLOOKUP(MYRANKS_H[[#This Row],[PLAYERID]],PLAYERIDMAP[],COLUMN(PLAYERIDMAP[IDFANGRAPHS]),FALSE)</f>
        <v>719</v>
      </c>
      <c r="G687" s="52">
        <f>IFERROR(VLOOKUP(MYRANKS_H[[#This Row],[IDFANGRAPHS]],STEAMER_H[],COLUMN(STEAMER_H[PA]),FALSE),0)</f>
        <v>0</v>
      </c>
      <c r="H687" s="52">
        <f>IFERROR(VLOOKUP(MYRANKS_H[[#This Row],[IDFANGRAPHS]],STEAMER_H[],COLUMN(STEAMER_H[AB]),FALSE),0)</f>
        <v>0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7" s="69">
        <f>VLOOKUP(MYRANKS_H[[#This Row],[POS]],REPLACEMENT_LEVEL[],2,FALSE)</f>
        <v>501</v>
      </c>
      <c r="X687" s="69">
        <f>MYRANKS_H[[#This Row],[PROJ PTS]]-MYRANKS_H[[#This Row],[REPL LEVEL]]</f>
        <v>-501</v>
      </c>
    </row>
    <row r="688" spans="1:24" ht="15" customHeight="1" x14ac:dyDescent="0.25">
      <c r="A688" s="44" t="s">
        <v>15362</v>
      </c>
      <c r="B688" s="46" t="str">
        <f>VLOOKUP(MYRANKS_H[[#This Row],[PLAYERID]],PLAYERIDMAP[],COLUMN(PLAYERIDMAP[LASTNAME]),FALSE)</f>
        <v>Cantu</v>
      </c>
      <c r="C688" s="51" t="str">
        <f>VLOOKUP(MYRANKS_H[[#This Row],[PLAYERID]],PLAYERIDMAP[],COLUMN(PLAYERIDMAP[FIRSTNAME]),FALSE)</f>
        <v>Jorge</v>
      </c>
      <c r="D688" s="51" t="str">
        <f>VLOOKUP(MYRANKS_H[[#This Row],[PLAYERID]],PLAYERIDMAP[],COLUMN(PLAYERIDMAP[TEAM]),FALSE)</f>
        <v>N/A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2521</v>
      </c>
      <c r="G688" s="52">
        <f>IFERROR(VLOOKUP(MYRANKS_H[[#This Row],[IDFANGRAPHS]],STEAMER_H[],COLUMN(STEAMER_H[PA]),FALSE),0)</f>
        <v>0</v>
      </c>
      <c r="H688" s="52">
        <f>IFERROR(VLOOKUP(MYRANKS_H[[#This Row],[IDFANGRAPHS]],STEAMER_H[],COLUMN(STEAMER_H[AB]),FALSE),0)</f>
        <v>0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8" s="69">
        <f>VLOOKUP(MYRANKS_H[[#This Row],[POS]],REPLACEMENT_LEVEL[],2,FALSE)</f>
        <v>501</v>
      </c>
      <c r="X688" s="69">
        <f>MYRANKS_H[[#This Row],[PROJ PTS]]-MYRANKS_H[[#This Row],[REPL LEVEL]]</f>
        <v>-501</v>
      </c>
    </row>
    <row r="689" spans="1:24" x14ac:dyDescent="0.25">
      <c r="A689" s="44" t="s">
        <v>16368</v>
      </c>
      <c r="B689" s="46" t="str">
        <f>VLOOKUP(MYRANKS_H[[#This Row],[PLAYERID]],PLAYERIDMAP[],COLUMN(PLAYERIDMAP[LASTNAME]),FALSE)</f>
        <v>Franco</v>
      </c>
      <c r="C689" s="51" t="str">
        <f>VLOOKUP(MYRANKS_H[[#This Row],[PLAYERID]],PLAYERIDMAP[],COLUMN(PLAYERIDMAP[FIRSTNAME]),FALSE)</f>
        <v>Maikel</v>
      </c>
      <c r="D689" s="51" t="str">
        <f>VLOOKUP(MYRANKS_H[[#This Row],[PLAYERID]],PLAYERIDMAP[],COLUMN(PLAYERIDMAP[TEAM]),FALSE)</f>
        <v>PHI</v>
      </c>
      <c r="E689" s="51" t="str">
        <f>VLOOKUP(MYRANKS_H[[#This Row],[PLAYERID]],PLAYERIDMAP[],COLUMN(PLAYERIDMAP[POS]),FALSE)</f>
        <v>3B</v>
      </c>
      <c r="F689" s="51" t="str">
        <f>VLOOKUP(MYRANKS_H[[#This Row],[PLAYERID]],PLAYERIDMAP[],COLUMN(PLAYERIDMAP[IDFANGRAPHS]),FALSE)</f>
        <v>sa549529</v>
      </c>
      <c r="G689" s="52">
        <f>IFERROR(VLOOKUP(MYRANKS_H[[#This Row],[IDFANGRAPHS]],STEAMER_H[],COLUMN(STEAMER_H[PA]),FALSE),0)</f>
        <v>0</v>
      </c>
      <c r="H689" s="52">
        <f>IFERROR(VLOOKUP(MYRANKS_H[[#This Row],[IDFANGRAPHS]],STEAMER_H[],COLUMN(STEAMER_H[AB]),FALSE),0)</f>
        <v>0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9" s="69">
        <f>VLOOKUP(MYRANKS_H[[#This Row],[POS]],REPLACEMENT_LEVEL[],2,FALSE)</f>
        <v>501</v>
      </c>
      <c r="X689" s="69">
        <f>MYRANKS_H[[#This Row],[PROJ PTS]]-MYRANKS_H[[#This Row],[REPL LEVEL]]</f>
        <v>-501</v>
      </c>
    </row>
    <row r="690" spans="1:24" ht="15" customHeight="1" x14ac:dyDescent="0.25">
      <c r="A690" s="44" t="s">
        <v>16557</v>
      </c>
      <c r="B690" s="46" t="str">
        <f>VLOOKUP(MYRANKS_H[[#This Row],[PLAYERID]],PLAYERIDMAP[],COLUMN(PLAYERIDMAP[LASTNAME]),FALSE)</f>
        <v>Glaus</v>
      </c>
      <c r="C690" s="51" t="str">
        <f>VLOOKUP(MYRANKS_H[[#This Row],[PLAYERID]],PLAYERIDMAP[],COLUMN(PLAYERIDMAP[FIRSTNAME]),FALSE)</f>
        <v>Troy</v>
      </c>
      <c r="D690" s="51" t="str">
        <f>VLOOKUP(MYRANKS_H[[#This Row],[PLAYERID]],PLAYERIDMAP[],COLUMN(PLAYERIDMAP[TEAM]),FALSE)</f>
        <v>N/A</v>
      </c>
      <c r="E690" s="51" t="str">
        <f>VLOOKUP(MYRANKS_H[[#This Row],[PLAYERID]],PLAYERIDMAP[],COLUMN(PLAYERIDMAP[POS]),FALSE)</f>
        <v>3B</v>
      </c>
      <c r="F690" s="51">
        <f>VLOOKUP(MYRANKS_H[[#This Row],[PLAYERID]],PLAYERIDMAP[],COLUMN(PLAYERIDMAP[IDFANGRAPHS]),FALSE)</f>
        <v>15</v>
      </c>
      <c r="G690" s="52">
        <f>IFERROR(VLOOKUP(MYRANKS_H[[#This Row],[IDFANGRAPHS]],STEAMER_H[],COLUMN(STEAMER_H[PA]),FALSE),0)</f>
        <v>0</v>
      </c>
      <c r="H690" s="52">
        <f>IFERROR(VLOOKUP(MYRANKS_H[[#This Row],[IDFANGRAPHS]],STEAMER_H[],COLUMN(STEAMER_H[AB]),FALSE),0)</f>
        <v>0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0" s="69">
        <f>VLOOKUP(MYRANKS_H[[#This Row],[POS]],REPLACEMENT_LEVEL[],2,FALSE)</f>
        <v>501</v>
      </c>
      <c r="X690" s="69">
        <f>MYRANKS_H[[#This Row],[PROJ PTS]]-MYRANKS_H[[#This Row],[REPL LEVEL]]</f>
        <v>-501</v>
      </c>
    </row>
    <row r="691" spans="1:24" ht="15" customHeight="1" x14ac:dyDescent="0.25">
      <c r="A691" s="48" t="s">
        <v>18247</v>
      </c>
      <c r="B691" s="46" t="str">
        <f>VLOOKUP(MYRANKS_H[[#This Row],[PLAYERID]],PLAYERIDMAP[],COLUMN(PLAYERIDMAP[LASTNAME]),FALSE)</f>
        <v>Mora</v>
      </c>
      <c r="C691" s="51" t="str">
        <f>VLOOKUP(MYRANKS_H[[#This Row],[PLAYERID]],PLAYERIDMAP[],COLUMN(PLAYERIDMAP[FIRSTNAME]),FALSE)</f>
        <v>Melvin</v>
      </c>
      <c r="D691" s="51" t="str">
        <f>VLOOKUP(MYRANKS_H[[#This Row],[PLAYERID]],PLAYERIDMAP[],COLUMN(PLAYERIDMAP[TEAM]),FALSE)</f>
        <v>N/A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157</v>
      </c>
      <c r="G691" s="52">
        <f>IFERROR(VLOOKUP(MYRANKS_H[[#This Row],[IDFANGRAPHS]],STEAMER_H[],COLUMN(STEAMER_H[PA]),FALSE),0)</f>
        <v>0</v>
      </c>
      <c r="H691" s="52">
        <f>IFERROR(VLOOKUP(MYRANKS_H[[#This Row],[IDFANGRAPHS]],STEAMER_H[],COLUMN(STEAMER_H[AB]),FALSE),0)</f>
        <v>0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1" s="69">
        <f>VLOOKUP(MYRANKS_H[[#This Row],[POS]],REPLACEMENT_LEVEL[],2,FALSE)</f>
        <v>501</v>
      </c>
      <c r="X691" s="69">
        <f>MYRANKS_H[[#This Row],[PROJ PTS]]-MYRANKS_H[[#This Row],[REPL LEVEL]]</f>
        <v>-501</v>
      </c>
    </row>
    <row r="692" spans="1:24" x14ac:dyDescent="0.25">
      <c r="A692" s="48" t="s">
        <v>19818</v>
      </c>
      <c r="B692" s="46" t="str">
        <f>VLOOKUP(MYRANKS_H[[#This Row],[PLAYERID]],PLAYERIDMAP[],COLUMN(PLAYERIDMAP[LASTNAME]),FALSE)</f>
        <v>Teahen</v>
      </c>
      <c r="C692" s="51" t="str">
        <f>VLOOKUP(MYRANKS_H[[#This Row],[PLAYERID]],PLAYERIDMAP[],COLUMN(PLAYERIDMAP[FIRSTNAME]),FALSE)</f>
        <v>Mark</v>
      </c>
      <c r="D692" s="51" t="str">
        <f>VLOOKUP(MYRANKS_H[[#This Row],[PLAYERID]],PLAYERIDMAP[],COLUMN(PLAYERIDMAP[TEAM]),FALSE)</f>
        <v>N/A</v>
      </c>
      <c r="E692" s="51" t="str">
        <f>VLOOKUP(MYRANKS_H[[#This Row],[PLAYERID]],PLAYERIDMAP[],COLUMN(PLAYERIDMAP[POS]),FALSE)</f>
        <v>3B</v>
      </c>
      <c r="F692" s="51">
        <f>VLOOKUP(MYRANKS_H[[#This Row],[PLAYERID]],PLAYERIDMAP[],COLUMN(PLAYERIDMAP[IDFANGRAPHS]),FALSE)</f>
        <v>4511</v>
      </c>
      <c r="G692" s="52">
        <f>IFERROR(VLOOKUP(MYRANKS_H[[#This Row],[IDFANGRAPHS]],STEAMER_H[],COLUMN(STEAMER_H[PA]),FALSE),0)</f>
        <v>0</v>
      </c>
      <c r="H692" s="52">
        <f>IFERROR(VLOOKUP(MYRANKS_H[[#This Row],[IDFANGRAPHS]],STEAMER_H[],COLUMN(STEAMER_H[AB]),FALSE),0)</f>
        <v>0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2" s="69">
        <f>VLOOKUP(MYRANKS_H[[#This Row],[POS]],REPLACEMENT_LEVEL[],2,FALSE)</f>
        <v>501</v>
      </c>
      <c r="X692" s="69">
        <f>MYRANKS_H[[#This Row],[PROJ PTS]]-MYRANKS_H[[#This Row],[REPL LEVEL]]</f>
        <v>-501</v>
      </c>
    </row>
    <row r="693" spans="1:24" ht="15" customHeight="1" x14ac:dyDescent="0.25">
      <c r="A693" s="48" t="s">
        <v>20320</v>
      </c>
      <c r="B693" s="46" t="str">
        <f>VLOOKUP(MYRANKS_H[[#This Row],[PLAYERID]],PLAYERIDMAP[],COLUMN(PLAYERIDMAP[LASTNAME]),FALSE)</f>
        <v>Wood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N/A</v>
      </c>
      <c r="E693" s="51" t="str">
        <f>VLOOKUP(MYRANKS_H[[#This Row],[PLAYERID]],PLAYERIDMAP[],COLUMN(PLAYERIDMAP[POS]),FALSE)</f>
        <v>3B</v>
      </c>
      <c r="F693" s="51">
        <f>VLOOKUP(MYRANKS_H[[#This Row],[PLAYERID]],PLAYERIDMAP[],COLUMN(PLAYERIDMAP[IDFANGRAPHS]),FALSE)</f>
        <v>6592</v>
      </c>
      <c r="G693" s="52">
        <f>IFERROR(VLOOKUP(MYRANKS_H[[#This Row],[IDFANGRAPHS]],STEAMER_H[],COLUMN(STEAMER_H[PA]),FALSE),0)</f>
        <v>0</v>
      </c>
      <c r="H693" s="52">
        <f>IFERROR(VLOOKUP(MYRANKS_H[[#This Row],[IDFANGRAPHS]],STEAMER_H[],COLUMN(STEAMER_H[AB]),FALSE),0)</f>
        <v>0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3" s="69">
        <f>VLOOKUP(MYRANKS_H[[#This Row],[POS]],REPLACEMENT_LEVEL[],2,FALSE)</f>
        <v>501</v>
      </c>
      <c r="X693" s="69">
        <f>MYRANKS_H[[#This Row],[PROJ PTS]]-MYRANKS_H[[#This Row],[REPL LEVEL]]</f>
        <v>-501</v>
      </c>
    </row>
    <row r="694" spans="1:24" x14ac:dyDescent="0.25">
      <c r="A694" s="44" t="s">
        <v>14975</v>
      </c>
      <c r="B694" s="46" t="str">
        <f>VLOOKUP(MYRANKS_H[[#This Row],[PLAYERID]],PLAYERIDMAP[],COLUMN(PLAYERIDMAP[LASTNAME]),FALSE)</f>
        <v>Bell</v>
      </c>
      <c r="C694" s="51" t="str">
        <f>VLOOKUP(MYRANKS_H[[#This Row],[PLAYERID]],PLAYERIDMAP[],COLUMN(PLAYERIDMAP[FIRSTNAME]),FALSE)</f>
        <v>Josh</v>
      </c>
      <c r="D694" s="51" t="str">
        <f>VLOOKUP(MYRANKS_H[[#This Row],[PLAYERID]],PLAYERIDMAP[],COLUMN(PLAYERIDMAP[TEAM]),FALSE)</f>
        <v>ARI</v>
      </c>
      <c r="E694" s="51" t="str">
        <f>VLOOKUP(MYRANKS_H[[#This Row],[PLAYERID]],PLAYERIDMAP[],COLUMN(PLAYERIDMAP[POS]),FALSE)</f>
        <v>3B</v>
      </c>
      <c r="F694" s="51">
        <f>VLOOKUP(MYRANKS_H[[#This Row],[PLAYERID]],PLAYERIDMAP[],COLUMN(PLAYERIDMAP[IDFANGRAPHS]),FALSE)</f>
        <v>2510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4" s="69">
        <f>VLOOKUP(MYRANKS_H[[#This Row],[POS]],REPLACEMENT_LEVEL[],2,FALSE)</f>
        <v>501</v>
      </c>
      <c r="X694" s="69">
        <f>MYRANKS_H[[#This Row],[PROJ PTS]]-MYRANKS_H[[#This Row],[REPL LEVEL]]</f>
        <v>-502</v>
      </c>
    </row>
    <row r="695" spans="1:24" x14ac:dyDescent="0.25">
      <c r="A695" s="44" t="s">
        <v>15029</v>
      </c>
      <c r="B695" s="46" t="str">
        <f>VLOOKUP(MYRANKS_H[[#This Row],[PLAYERID]],PLAYERIDMAP[],COLUMN(PLAYERIDMAP[LASTNAME]),FALSE)</f>
        <v>Betemit</v>
      </c>
      <c r="C695" s="51" t="str">
        <f>VLOOKUP(MYRANKS_H[[#This Row],[PLAYERID]],PLAYERIDMAP[],COLUMN(PLAYERIDMAP[FIRSTNAME]),FALSE)</f>
        <v>Wilson</v>
      </c>
      <c r="D695" s="51" t="str">
        <f>VLOOKUP(MYRANKS_H[[#This Row],[PLAYERID]],PLAYERIDMAP[],COLUMN(PLAYERIDMAP[TEAM]),FALSE)</f>
        <v>BAL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1861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5" s="69">
        <f>VLOOKUP(MYRANKS_H[[#This Row],[POS]],REPLACEMENT_LEVEL[],2,FALSE)</f>
        <v>501</v>
      </c>
      <c r="X695" s="69">
        <f>MYRANKS_H[[#This Row],[PROJ PTS]]-MYRANKS_H[[#This Row],[REPL LEVEL]]</f>
        <v>-502</v>
      </c>
    </row>
    <row r="696" spans="1:24" ht="15" customHeight="1" x14ac:dyDescent="0.25">
      <c r="A696" s="44" t="s">
        <v>15189</v>
      </c>
      <c r="B696" s="46" t="str">
        <f>VLOOKUP(MYRANKS_H[[#This Row],[PLAYERID]],PLAYERIDMAP[],COLUMN(PLAYERIDMAP[LASTNAME]),FALSE)</f>
        <v>Brignac</v>
      </c>
      <c r="C696" s="51" t="str">
        <f>VLOOKUP(MYRANKS_H[[#This Row],[PLAYERID]],PLAYERIDMAP[],COLUMN(PLAYERIDMAP[FIRSTNAME]),FALSE)</f>
        <v>Reid</v>
      </c>
      <c r="D696" s="51" t="str">
        <f>VLOOKUP(MYRANKS_H[[#This Row],[PLAYERID]],PLAYERIDMAP[],COLUMN(PLAYERIDMAP[TEAM]),FALSE)</f>
        <v>COL</v>
      </c>
      <c r="E696" s="51" t="str">
        <f>VLOOKUP(MYRANKS_H[[#This Row],[PLAYERID]],PLAYERIDMAP[],COLUMN(PLAYERIDMAP[POS]),FALSE)</f>
        <v>3B</v>
      </c>
      <c r="F696" s="51">
        <f>VLOOKUP(MYRANKS_H[[#This Row],[PLAYERID]],PLAYERIDMAP[],COLUMN(PLAYERIDMAP[IDFANGRAPHS]),FALSE)</f>
        <v>8380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6" s="69">
        <f>VLOOKUP(MYRANKS_H[[#This Row],[POS]],REPLACEMENT_LEVEL[],2,FALSE)</f>
        <v>501</v>
      </c>
      <c r="X696" s="69">
        <f>MYRANKS_H[[#This Row],[PROJ PTS]]-MYRANKS_H[[#This Row],[REPL LEVEL]]</f>
        <v>-502</v>
      </c>
    </row>
    <row r="697" spans="1:24" ht="15" customHeight="1" x14ac:dyDescent="0.25">
      <c r="A697" s="44" t="s">
        <v>15364</v>
      </c>
      <c r="B697" s="46" t="str">
        <f>VLOOKUP(MYRANKS_H[[#This Row],[PLAYERID]],PLAYERIDMAP[],COLUMN(PLAYERIDMAP[LASTNAME]),FALSE)</f>
        <v>Canzler</v>
      </c>
      <c r="C697" s="51" t="str">
        <f>VLOOKUP(MYRANKS_H[[#This Row],[PLAYERID]],PLAYERIDMAP[],COLUMN(PLAYERIDMAP[FIRSTNAME]),FALSE)</f>
        <v>Russ</v>
      </c>
      <c r="D697" s="51" t="str">
        <f>VLOOKUP(MYRANKS_H[[#This Row],[PLAYERID]],PLAYERIDMAP[],COLUMN(PLAYERIDMAP[TEAM]),FALSE)</f>
        <v>BAL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8265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7" s="69">
        <f>VLOOKUP(MYRANKS_H[[#This Row],[POS]],REPLACEMENT_LEVEL[],2,FALSE)</f>
        <v>501</v>
      </c>
      <c r="X697" s="69">
        <f>MYRANKS_H[[#This Row],[PROJ PTS]]-MYRANKS_H[[#This Row],[REPL LEVEL]]</f>
        <v>-502</v>
      </c>
    </row>
    <row r="698" spans="1:24" ht="15" customHeight="1" x14ac:dyDescent="0.25">
      <c r="A698" s="44" t="s">
        <v>15543</v>
      </c>
      <c r="B698" s="46" t="str">
        <f>VLOOKUP(MYRANKS_H[[#This Row],[PLAYERID]],PLAYERIDMAP[],COLUMN(PLAYERIDMAP[LASTNAME]),FALSE)</f>
        <v>Chavez</v>
      </c>
      <c r="C698" s="51" t="str">
        <f>VLOOKUP(MYRANKS_H[[#This Row],[PLAYERID]],PLAYERIDMAP[],COLUMN(PLAYERIDMAP[FIRSTNAME]),FALSE)</f>
        <v>Eric</v>
      </c>
      <c r="D698" s="51" t="str">
        <f>VLOOKUP(MYRANKS_H[[#This Row],[PLAYERID]],PLAYERIDMAP[],COLUMN(PLAYERIDMAP[TEAM]),FALSE)</f>
        <v>N/A</v>
      </c>
      <c r="E698" s="51" t="str">
        <f>VLOOKUP(MYRANKS_H[[#This Row],[PLAYERID]],PLAYERIDMAP[],COLUMN(PLAYERIDMAP[POS]),FALSE)</f>
        <v>3B</v>
      </c>
      <c r="F698" s="51">
        <f>VLOOKUP(MYRANKS_H[[#This Row],[PLAYERID]],PLAYERIDMAP[],COLUMN(PLAYERIDMAP[IDFANGRAPHS]),FALSE)</f>
        <v>906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8" s="69">
        <f>VLOOKUP(MYRANKS_H[[#This Row],[POS]],REPLACEMENT_LEVEL[],2,FALSE)</f>
        <v>501</v>
      </c>
      <c r="X698" s="69">
        <f>MYRANKS_H[[#This Row],[PROJ PTS]]-MYRANKS_H[[#This Row],[REPL LEVEL]]</f>
        <v>-502</v>
      </c>
    </row>
    <row r="699" spans="1:24" ht="15" customHeight="1" x14ac:dyDescent="0.25">
      <c r="A699" s="44" t="s">
        <v>15728</v>
      </c>
      <c r="B699" s="46" t="str">
        <f>VLOOKUP(MYRANKS_H[[#This Row],[PLAYERID]],PLAYERIDMAP[],COLUMN(PLAYERIDMAP[LASTNAME]),FALSE)</f>
        <v>Costanzo</v>
      </c>
      <c r="C699" s="51" t="str">
        <f>VLOOKUP(MYRANKS_H[[#This Row],[PLAYERID]],PLAYERIDMAP[],COLUMN(PLAYERIDMAP[FIRSTNAME]),FALSE)</f>
        <v>Mike</v>
      </c>
      <c r="D699" s="51" t="str">
        <f>VLOOKUP(MYRANKS_H[[#This Row],[PLAYERID]],PLAYERIDMAP[],COLUMN(PLAYERIDMAP[TEAM]),FALSE)</f>
        <v>CIN</v>
      </c>
      <c r="E699" s="51" t="str">
        <f>VLOOKUP(MYRANKS_H[[#This Row],[PLAYERID]],PLAYERIDMAP[],COLUMN(PLAYERIDMAP[POS]),FALSE)</f>
        <v>3B</v>
      </c>
      <c r="F699" s="51">
        <f>VLOOKUP(MYRANKS_H[[#This Row],[PLAYERID]],PLAYERIDMAP[],COLUMN(PLAYERIDMAP[IDFANGRAPHS]),FALSE)</f>
        <v>3533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9" s="69">
        <f>VLOOKUP(MYRANKS_H[[#This Row],[POS]],REPLACEMENT_LEVEL[],2,FALSE)</f>
        <v>501</v>
      </c>
      <c r="X699" s="69">
        <f>MYRANKS_H[[#This Row],[PROJ PTS]]-MYRANKS_H[[#This Row],[REPL LEVEL]]</f>
        <v>-502</v>
      </c>
    </row>
    <row r="700" spans="1:24" ht="15" customHeight="1" x14ac:dyDescent="0.25">
      <c r="A700" s="44" t="s">
        <v>15739</v>
      </c>
      <c r="B700" s="46" t="str">
        <f>VLOOKUP(MYRANKS_H[[#This Row],[PLAYERID]],PLAYERIDMAP[],COLUMN(PLAYERIDMAP[LASTNAME]),FALSE)</f>
        <v>Cox</v>
      </c>
      <c r="C700" s="51" t="str">
        <f>VLOOKUP(MYRANKS_H[[#This Row],[PLAYERID]],PLAYERIDMAP[],COLUMN(PLAYERIDMAP[FIRSTNAME]),FALSE)</f>
        <v>Zack</v>
      </c>
      <c r="D700" s="51" t="str">
        <f>VLOOKUP(MYRANKS_H[[#This Row],[PLAYERID]],PLAYERIDMAP[],COLUMN(PLAYERIDMAP[TEAM]),FALSE)</f>
        <v>MIA</v>
      </c>
      <c r="E700" s="51" t="str">
        <f>VLOOKUP(MYRANKS_H[[#This Row],[PLAYERID]],PLAYERIDMAP[],COLUMN(PLAYERIDMAP[POS]),FALSE)</f>
        <v>3B</v>
      </c>
      <c r="F700" s="51" t="str">
        <f>VLOOKUP(MYRANKS_H[[#This Row],[PLAYERID]],PLAYERIDMAP[],COLUMN(PLAYERIDMAP[IDFANGRAPHS]),FALSE)</f>
        <v>sa455436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0" s="69">
        <f>VLOOKUP(MYRANKS_H[[#This Row],[POS]],REPLACEMENT_LEVEL[],2,FALSE)</f>
        <v>501</v>
      </c>
      <c r="X700" s="69">
        <f>MYRANKS_H[[#This Row],[PROJ PTS]]-MYRANKS_H[[#This Row],[REPL LEVEL]]</f>
        <v>-502</v>
      </c>
    </row>
    <row r="701" spans="1:24" x14ac:dyDescent="0.25">
      <c r="A701" s="44" t="s">
        <v>15837</v>
      </c>
      <c r="B701" s="46" t="str">
        <f>VLOOKUP(MYRANKS_H[[#This Row],[PLAYERID]],PLAYERIDMAP[],COLUMN(PLAYERIDMAP[LASTNAME]),FALSE)</f>
        <v>Darnell</v>
      </c>
      <c r="C701" s="51" t="str">
        <f>VLOOKUP(MYRANKS_H[[#This Row],[PLAYERID]],PLAYERIDMAP[],COLUMN(PLAYERIDMAP[FIRSTNAME]),FALSE)</f>
        <v>James</v>
      </c>
      <c r="D701" s="51" t="str">
        <f>VLOOKUP(MYRANKS_H[[#This Row],[PLAYERID]],PLAYERIDMAP[],COLUMN(PLAYERIDMAP[TEAM]),FALSE)</f>
        <v>SD</v>
      </c>
      <c r="E701" s="51" t="str">
        <f>VLOOKUP(MYRANKS_H[[#This Row],[PLAYERID]],PLAYERIDMAP[],COLUMN(PLAYERIDMAP[POS]),FALSE)</f>
        <v>3B</v>
      </c>
      <c r="F701" s="51">
        <f>VLOOKUP(MYRANKS_H[[#This Row],[PLAYERID]],PLAYERIDMAP[],COLUMN(PLAYERIDMAP[IDFANGRAPHS]),FALSE)</f>
        <v>9060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1" s="69">
        <f>VLOOKUP(MYRANKS_H[[#This Row],[POS]],REPLACEMENT_LEVEL[],2,FALSE)</f>
        <v>501</v>
      </c>
      <c r="X701" s="69">
        <f>MYRANKS_H[[#This Row],[PROJ PTS]]-MYRANKS_H[[#This Row],[REPL LEVEL]]</f>
        <v>-502</v>
      </c>
    </row>
    <row r="702" spans="1:24" ht="15" customHeight="1" x14ac:dyDescent="0.25">
      <c r="A702" s="44" t="s">
        <v>15942</v>
      </c>
      <c r="B702" s="46" t="str">
        <f>VLOOKUP(MYRANKS_H[[#This Row],[PLAYERID]],PLAYERIDMAP[],COLUMN(PLAYERIDMAP[LASTNAME]),FALSE)</f>
        <v>DeRosa</v>
      </c>
      <c r="C702" s="51" t="str">
        <f>VLOOKUP(MYRANKS_H[[#This Row],[PLAYERID]],PLAYERIDMAP[],COLUMN(PLAYERIDMAP[FIRSTNAME]),FALSE)</f>
        <v>Mark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3B</v>
      </c>
      <c r="F702" s="51">
        <f>VLOOKUP(MYRANKS_H[[#This Row],[PLAYERID]],PLAYERIDMAP[],COLUMN(PLAYERIDMAP[IDFANGRAPHS]),FALSE)</f>
        <v>1392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2" s="69">
        <f>VLOOKUP(MYRANKS_H[[#This Row],[POS]],REPLACEMENT_LEVEL[],2,FALSE)</f>
        <v>501</v>
      </c>
      <c r="X702" s="69">
        <f>MYRANKS_H[[#This Row],[PROJ PTS]]-MYRANKS_H[[#This Row],[REPL LEVEL]]</f>
        <v>-502</v>
      </c>
    </row>
    <row r="703" spans="1:24" ht="15" customHeight="1" x14ac:dyDescent="0.25">
      <c r="A703" s="44" t="s">
        <v>15964</v>
      </c>
      <c r="B703" s="46" t="str">
        <f>VLOOKUP(MYRANKS_H[[#This Row],[PLAYERID]],PLAYERIDMAP[],COLUMN(PLAYERIDMAP[LASTNAME]),FALSE)</f>
        <v>Dewitt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3B</v>
      </c>
      <c r="F703" s="51">
        <f>VLOOKUP(MYRANKS_H[[#This Row],[PLAYERID]],PLAYERIDMAP[],COLUMN(PLAYERIDMAP[IDFANGRAPHS]),FALSE)</f>
        <v>7485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3" s="69">
        <f>VLOOKUP(MYRANKS_H[[#This Row],[POS]],REPLACEMENT_LEVEL[],2,FALSE)</f>
        <v>501</v>
      </c>
      <c r="X703" s="69">
        <f>MYRANKS_H[[#This Row],[PROJ PTS]]-MYRANKS_H[[#This Row],[REPL LEVEL]]</f>
        <v>-502</v>
      </c>
    </row>
    <row r="704" spans="1:24" ht="15" customHeight="1" x14ac:dyDescent="0.25">
      <c r="A704" s="44" t="s">
        <v>16285</v>
      </c>
      <c r="B704" s="46" t="str">
        <f>VLOOKUP(MYRANKS_H[[#This Row],[PLAYERID]],PLAYERIDMAP[],COLUMN(PLAYERIDMAP[LASTNAME]),FALSE)</f>
        <v>Figgins</v>
      </c>
      <c r="C704" s="51" t="str">
        <f>VLOOKUP(MYRANKS_H[[#This Row],[PLAYERID]],PLAYERIDMAP[],COLUMN(PLAYERIDMAP[FIRSTNAME]),FALSE)</f>
        <v>Chone</v>
      </c>
      <c r="D704" s="51" t="str">
        <f>VLOOKUP(MYRANKS_H[[#This Row],[PLAYERID]],PLAYERIDMAP[],COLUMN(PLAYERIDMAP[TEAM]),FALSE)</f>
        <v>N/A</v>
      </c>
      <c r="E704" s="51" t="str">
        <f>VLOOKUP(MYRANKS_H[[#This Row],[PLAYERID]],PLAYERIDMAP[],COLUMN(PLAYERIDMAP[POS]),FALSE)</f>
        <v>3B</v>
      </c>
      <c r="F704" s="51">
        <f>VLOOKUP(MYRANKS_H[[#This Row],[PLAYERID]],PLAYERIDMAP[],COLUMN(PLAYERIDMAP[IDFANGRAPHS]),FALSE)</f>
        <v>1580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4" s="69">
        <f>VLOOKUP(MYRANKS_H[[#This Row],[POS]],REPLACEMENT_LEVEL[],2,FALSE)</f>
        <v>501</v>
      </c>
      <c r="X704" s="69">
        <f>MYRANKS_H[[#This Row],[PROJ PTS]]-MYRANKS_H[[#This Row],[REPL LEVEL]]</f>
        <v>-502</v>
      </c>
    </row>
    <row r="705" spans="1:24" ht="15" customHeight="1" x14ac:dyDescent="0.25">
      <c r="A705" s="44" t="s">
        <v>16666</v>
      </c>
      <c r="B705" s="46" t="str">
        <f>VLOOKUP(MYRANKS_H[[#This Row],[PLAYERID]],PLAYERIDMAP[],COLUMN(PLAYERIDMAP[LASTNAME]),FALSE)</f>
        <v>Green</v>
      </c>
      <c r="C705" s="51" t="str">
        <f>VLOOKUP(MYRANKS_H[[#This Row],[PLAYERID]],PLAYERIDMAP[],COLUMN(PLAYERIDMAP[FIRSTNAME]),FALSE)</f>
        <v>Taylor</v>
      </c>
      <c r="D705" s="51" t="str">
        <f>VLOOKUP(MYRANKS_H[[#This Row],[PLAYERID]],PLAYERIDMAP[],COLUMN(PLAYERIDMAP[TEAM]),FALSE)</f>
        <v>MIL</v>
      </c>
      <c r="E705" s="51" t="str">
        <f>VLOOKUP(MYRANKS_H[[#This Row],[PLAYERID]],PLAYERIDMAP[],COLUMN(PLAYERIDMAP[POS]),FALSE)</f>
        <v>3B</v>
      </c>
      <c r="F705" s="51">
        <f>VLOOKUP(MYRANKS_H[[#This Row],[PLAYERID]],PLAYERIDMAP[],COLUMN(PLAYERIDMAP[IDFANGRAPHS]),FALSE)</f>
        <v>9147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5" s="69">
        <f>VLOOKUP(MYRANKS_H[[#This Row],[POS]],REPLACEMENT_LEVEL[],2,FALSE)</f>
        <v>501</v>
      </c>
      <c r="X705" s="69">
        <f>MYRANKS_H[[#This Row],[PROJ PTS]]-MYRANKS_H[[#This Row],[REPL LEVEL]]</f>
        <v>-502</v>
      </c>
    </row>
    <row r="706" spans="1:24" ht="15" customHeight="1" x14ac:dyDescent="0.25">
      <c r="A706" s="44" t="s">
        <v>16759</v>
      </c>
      <c r="B706" s="46" t="str">
        <f>VLOOKUP(MYRANKS_H[[#This Row],[PLAYERID]],PLAYERIDMAP[],COLUMN(PLAYERIDMAP[LASTNAME]),FALSE)</f>
        <v>Hafner</v>
      </c>
      <c r="C706" s="51" t="str">
        <f>VLOOKUP(MYRANKS_H[[#This Row],[PLAYERID]],PLAYERIDMAP[],COLUMN(PLAYERIDMAP[FIRSTNAME]),FALSE)</f>
        <v>Travis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DH</v>
      </c>
      <c r="F706" s="51">
        <f>VLOOKUP(MYRANKS_H[[#This Row],[PLAYERID]],PLAYERIDMAP[],COLUMN(PLAYERIDMAP[IDFANGRAPHS]),FALSE)</f>
        <v>1573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6" s="69">
        <f>VLOOKUP(MYRANKS_H[[#This Row],[POS]],REPLACEMENT_LEVEL[],2,FALSE)</f>
        <v>501</v>
      </c>
      <c r="X706" s="69">
        <f>MYRANKS_H[[#This Row],[PROJ PTS]]-MYRANKS_H[[#This Row],[REPL LEVEL]]</f>
        <v>-502</v>
      </c>
    </row>
    <row r="707" spans="1:24" ht="15" customHeight="1" x14ac:dyDescent="0.25">
      <c r="A707" s="44" t="s">
        <v>17164</v>
      </c>
      <c r="B707" s="46" t="str">
        <f>VLOOKUP(MYRANKS_H[[#This Row],[PLAYERID]],PLAYERIDMAP[],COLUMN(PLAYERIDMAP[LASTNAME]),FALSE)</f>
        <v>Inge</v>
      </c>
      <c r="C707" s="51" t="str">
        <f>VLOOKUP(MYRANKS_H[[#This Row],[PLAYERID]],PLAYERIDMAP[],COLUMN(PLAYERIDMAP[FIRSTNAME]),FALSE)</f>
        <v>Brandon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470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7" s="69">
        <f>VLOOKUP(MYRANKS_H[[#This Row],[POS]],REPLACEMENT_LEVEL[],2,FALSE)</f>
        <v>501</v>
      </c>
      <c r="X707" s="69">
        <f>MYRANKS_H[[#This Row],[PROJ PTS]]-MYRANKS_H[[#This Row],[REPL LEVEL]]</f>
        <v>-502</v>
      </c>
    </row>
    <row r="708" spans="1:24" x14ac:dyDescent="0.25">
      <c r="A708" s="44" t="s">
        <v>17323</v>
      </c>
      <c r="B708" s="46" t="str">
        <f>VLOOKUP(MYRANKS_H[[#This Row],[PLAYERID]],PLAYERIDMAP[],COLUMN(PLAYERIDMAP[LASTNAME]),FALSE)</f>
        <v>Jones</v>
      </c>
      <c r="C708" s="51" t="str">
        <f>VLOOKUP(MYRANKS_H[[#This Row],[PLAYERID]],PLAYERIDMAP[],COLUMN(PLAYERIDMAP[FIRSTNAME]),FALSE)</f>
        <v>Chipper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3B</v>
      </c>
      <c r="F708" s="51">
        <f>VLOOKUP(MYRANKS_H[[#This Row],[PLAYERID]],PLAYERIDMAP[],COLUMN(PLAYERIDMAP[IDFANGRAPHS]),FALSE)</f>
        <v>97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8" s="69">
        <f>VLOOKUP(MYRANKS_H[[#This Row],[POS]],REPLACEMENT_LEVEL[],2,FALSE)</f>
        <v>501</v>
      </c>
      <c r="X708" s="69">
        <f>MYRANKS_H[[#This Row],[PROJ PTS]]-MYRANKS_H[[#This Row],[REPL LEVEL]]</f>
        <v>-502</v>
      </c>
    </row>
    <row r="709" spans="1:24" ht="15" customHeight="1" x14ac:dyDescent="0.25">
      <c r="A709" s="44" t="s">
        <v>17388</v>
      </c>
      <c r="B709" s="46" t="str">
        <f>VLOOKUP(MYRANKS_H[[#This Row],[PLAYERID]],PLAYERIDMAP[],COLUMN(PLAYERIDMAP[LASTNAME]),FALSE)</f>
        <v>Kelly</v>
      </c>
      <c r="C709" s="51" t="str">
        <f>VLOOKUP(MYRANKS_H[[#This Row],[PLAYERID]],PLAYERIDMAP[],COLUMN(PLAYERIDMAP[FIRSTNAME]),FALSE)</f>
        <v>Don</v>
      </c>
      <c r="D709" s="51" t="str">
        <f>VLOOKUP(MYRANKS_H[[#This Row],[PLAYERID]],PLAYERIDMAP[],COLUMN(PLAYERIDMAP[TEAM]),FALSE)</f>
        <v>DET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2216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9" s="69">
        <f>VLOOKUP(MYRANKS_H[[#This Row],[POS]],REPLACEMENT_LEVEL[],2,FALSE)</f>
        <v>501</v>
      </c>
      <c r="X709" s="69">
        <f>MYRANKS_H[[#This Row],[PROJ PTS]]-MYRANKS_H[[#This Row],[REPL LEVEL]]</f>
        <v>-502</v>
      </c>
    </row>
    <row r="710" spans="1:24" ht="15" customHeight="1" x14ac:dyDescent="0.25">
      <c r="A710" s="44" t="s">
        <v>17503</v>
      </c>
      <c r="B710" s="46" t="str">
        <f>VLOOKUP(MYRANKS_H[[#This Row],[PLAYERID]],PLAYERIDMAP[],COLUMN(PLAYERIDMAP[LASTNAME]),FALSE)</f>
        <v>Kouzmanoff</v>
      </c>
      <c r="C710" s="51" t="str">
        <f>VLOOKUP(MYRANKS_H[[#This Row],[PLAYERID]],PLAYERIDMAP[],COLUMN(PLAYERIDMAP[FIRSTNAME]),FALSE)</f>
        <v>Kevin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3B</v>
      </c>
      <c r="F710" s="51">
        <f>VLOOKUP(MYRANKS_H[[#This Row],[PLAYERID]],PLAYERIDMAP[],COLUMN(PLAYERIDMAP[IDFANGRAPHS]),FALSE)</f>
        <v>5995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0" s="69">
        <f>VLOOKUP(MYRANKS_H[[#This Row],[POS]],REPLACEMENT_LEVEL[],2,FALSE)</f>
        <v>501</v>
      </c>
      <c r="X710" s="69">
        <f>MYRANKS_H[[#This Row],[PROJ PTS]]-MYRANKS_H[[#This Row],[REPL LEVEL]]</f>
        <v>-502</v>
      </c>
    </row>
    <row r="711" spans="1:24" ht="15" customHeight="1" x14ac:dyDescent="0.25">
      <c r="A711" s="44" t="s">
        <v>17544</v>
      </c>
      <c r="B711" s="46" t="str">
        <f>VLOOKUP(MYRANKS_H[[#This Row],[PLAYERID]],PLAYERIDMAP[],COLUMN(PLAYERIDMAP[LASTNAME]),FALSE)</f>
        <v>Laird</v>
      </c>
      <c r="C711" s="51" t="str">
        <f>VLOOKUP(MYRANKS_H[[#This Row],[PLAYERID]],PLAYERIDMAP[],COLUMN(PLAYERIDMAP[FIRSTNAME]),FALSE)</f>
        <v>Brandon</v>
      </c>
      <c r="D711" s="51" t="str">
        <f>VLOOKUP(MYRANKS_H[[#This Row],[PLAYERID]],PLAYERIDMAP[],COLUMN(PLAYERIDMAP[TEAM]),FALSE)</f>
        <v>HOU</v>
      </c>
      <c r="E711" s="51" t="str">
        <f>VLOOKUP(MYRANKS_H[[#This Row],[PLAYERID]],PLAYERIDMAP[],COLUMN(PLAYERIDMAP[POS]),FALSE)</f>
        <v>3B</v>
      </c>
      <c r="F711" s="51">
        <f>VLOOKUP(MYRANKS_H[[#This Row],[PLAYERID]],PLAYERIDMAP[],COLUMN(PLAYERIDMAP[IDFANGRAPHS]),FALSE)</f>
        <v>5476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1" s="69">
        <f>VLOOKUP(MYRANKS_H[[#This Row],[POS]],REPLACEMENT_LEVEL[],2,FALSE)</f>
        <v>501</v>
      </c>
      <c r="X711" s="69">
        <f>MYRANKS_H[[#This Row],[PROJ PTS]]-MYRANKS_H[[#This Row],[REPL LEVEL]]</f>
        <v>-502</v>
      </c>
    </row>
    <row r="712" spans="1:24" ht="15" customHeight="1" x14ac:dyDescent="0.25">
      <c r="A712" s="44" t="s">
        <v>17653</v>
      </c>
      <c r="B712" s="46" t="str">
        <f>VLOOKUP(MYRANKS_H[[#This Row],[PLAYERID]],PLAYERIDMAP[],COLUMN(PLAYERIDMAP[LASTNAME]),FALSE)</f>
        <v>Liddi</v>
      </c>
      <c r="C712" s="51" t="str">
        <f>VLOOKUP(MYRANKS_H[[#This Row],[PLAYERID]],PLAYERIDMAP[],COLUMN(PLAYERIDMAP[FIRSTNAME]),FALSE)</f>
        <v>Alex</v>
      </c>
      <c r="D712" s="51" t="str">
        <f>VLOOKUP(MYRANKS_H[[#This Row],[PLAYERID]],PLAYERIDMAP[],COLUMN(PLAYERIDMAP[TEAM]),FALSE)</f>
        <v>SEA</v>
      </c>
      <c r="E712" s="51" t="str">
        <f>VLOOKUP(MYRANKS_H[[#This Row],[PLAYERID]],PLAYERIDMAP[],COLUMN(PLAYERIDMAP[POS]),FALSE)</f>
        <v>3B</v>
      </c>
      <c r="F712" s="51">
        <f>VLOOKUP(MYRANKS_H[[#This Row],[PLAYERID]],PLAYERIDMAP[],COLUMN(PLAYERIDMAP[IDFANGRAPHS]),FALSE)</f>
        <v>5411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2" s="69">
        <f>VLOOKUP(MYRANKS_H[[#This Row],[POS]],REPLACEMENT_LEVEL[],2,FALSE)</f>
        <v>501</v>
      </c>
      <c r="X712" s="69">
        <f>MYRANKS_H[[#This Row],[PROJ PTS]]-MYRANKS_H[[#This Row],[REPL LEVEL]]</f>
        <v>-502</v>
      </c>
    </row>
    <row r="713" spans="1:24" ht="15" customHeight="1" x14ac:dyDescent="0.25">
      <c r="A713" s="44" t="s">
        <v>17796</v>
      </c>
      <c r="B713" s="46" t="str">
        <f>VLOOKUP(MYRANKS_H[[#This Row],[PLAYERID]],PLAYERIDMAP[],COLUMN(PLAYERIDMAP[LASTNAME]),FALSE)</f>
        <v>Lutz</v>
      </c>
      <c r="C713" s="51" t="str">
        <f>VLOOKUP(MYRANKS_H[[#This Row],[PLAYERID]],PLAYERIDMAP[],COLUMN(PLAYERIDMAP[FIRSTNAME]),FALSE)</f>
        <v>Zach</v>
      </c>
      <c r="D713" s="51" t="str">
        <f>VLOOKUP(MYRANKS_H[[#This Row],[PLAYERID]],PLAYERIDMAP[],COLUMN(PLAYERIDMAP[TEAM]),FALSE)</f>
        <v>NYM</v>
      </c>
      <c r="E713" s="51" t="str">
        <f>VLOOKUP(MYRANKS_H[[#This Row],[PLAYERID]],PLAYERIDMAP[],COLUMN(PLAYERIDMAP[POS]),FALSE)</f>
        <v>3B</v>
      </c>
      <c r="F713" s="51">
        <f>VLOOKUP(MYRANKS_H[[#This Row],[PLAYERID]],PLAYERIDMAP[],COLUMN(PLAYERIDMAP[IDFANGRAPHS]),FALSE)</f>
        <v>3735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3" s="69">
        <f>VLOOKUP(MYRANKS_H[[#This Row],[POS]],REPLACEMENT_LEVEL[],2,FALSE)</f>
        <v>501</v>
      </c>
      <c r="X713" s="69">
        <f>MYRANKS_H[[#This Row],[PROJ PTS]]-MYRANKS_H[[#This Row],[REPL LEVEL]]</f>
        <v>-502</v>
      </c>
    </row>
    <row r="714" spans="1:24" ht="15" customHeight="1" x14ac:dyDescent="0.25">
      <c r="A714" s="44" t="s">
        <v>18228</v>
      </c>
      <c r="B714" s="46" t="str">
        <f>VLOOKUP(MYRANKS_H[[#This Row],[PLAYERID]],PLAYERIDMAP[],COLUMN(PLAYERIDMAP[LASTNAME]),FALSE)</f>
        <v>Moore</v>
      </c>
      <c r="C714" s="51" t="str">
        <f>VLOOKUP(MYRANKS_H[[#This Row],[PLAYERID]],PLAYERIDMAP[],COLUMN(PLAYERIDMAP[FIRSTNAME]),FALSE)</f>
        <v>Scott</v>
      </c>
      <c r="D714" s="51" t="str">
        <f>VLOOKUP(MYRANKS_H[[#This Row],[PLAYERID]],PLAYERIDMAP[],COLUMN(PLAYERIDMAP[TEAM]),FALSE)</f>
        <v>STL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4390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4" s="69">
        <f>VLOOKUP(MYRANKS_H[[#This Row],[POS]],REPLACEMENT_LEVEL[],2,FALSE)</f>
        <v>501</v>
      </c>
      <c r="X714" s="69">
        <f>MYRANKS_H[[#This Row],[PROJ PTS]]-MYRANKS_H[[#This Row],[REPL LEVEL]]</f>
        <v>-502</v>
      </c>
    </row>
    <row r="715" spans="1:24" ht="15" customHeight="1" x14ac:dyDescent="0.25">
      <c r="A715" s="48" t="s">
        <v>18249</v>
      </c>
      <c r="B715" s="46" t="str">
        <f>VLOOKUP(MYRANKS_H[[#This Row],[PLAYERID]],PLAYERIDMAP[],COLUMN(PLAYERIDMAP[LASTNAME]),FALSE)</f>
        <v>Morel</v>
      </c>
      <c r="C715" s="51" t="str">
        <f>VLOOKUP(MYRANKS_H[[#This Row],[PLAYERID]],PLAYERIDMAP[],COLUMN(PLAYERIDMAP[FIRSTNAME]),FALSE)</f>
        <v>Brent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3B</v>
      </c>
      <c r="F715" s="51">
        <f>VLOOKUP(MYRANKS_H[[#This Row],[PLAYERID]],PLAYERIDMAP[],COLUMN(PLAYERIDMAP[IDFANGRAPHS]),FALSE)</f>
        <v>6402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5" s="69">
        <f>VLOOKUP(MYRANKS_H[[#This Row],[POS]],REPLACEMENT_LEVEL[],2,FALSE)</f>
        <v>501</v>
      </c>
      <c r="X715" s="69">
        <f>MYRANKS_H[[#This Row],[PROJ PTS]]-MYRANKS_H[[#This Row],[REPL LEVEL]]</f>
        <v>-502</v>
      </c>
    </row>
    <row r="716" spans="1:24" ht="15" customHeight="1" x14ac:dyDescent="0.25">
      <c r="A716" s="44" t="s">
        <v>18333</v>
      </c>
      <c r="B716" s="46" t="str">
        <f>VLOOKUP(MYRANKS_H[[#This Row],[PLAYERID]],PLAYERIDMAP[],COLUMN(PLAYERIDMAP[LASTNAME]),FALSE)</f>
        <v>Mustelier</v>
      </c>
      <c r="C716" s="51" t="str">
        <f>VLOOKUP(MYRANKS_H[[#This Row],[PLAYERID]],PLAYERIDMAP[],COLUMN(PLAYERIDMAP[FIRSTNAME]),FALSE)</f>
        <v>Ronnier</v>
      </c>
      <c r="D716" s="51" t="str">
        <f>VLOOKUP(MYRANKS_H[[#This Row],[PLAYERID]],PLAYERIDMAP[],COLUMN(PLAYERIDMAP[TEAM]),FALSE)</f>
        <v>NYY</v>
      </c>
      <c r="E716" s="51" t="str">
        <f>VLOOKUP(MYRANKS_H[[#This Row],[PLAYERID]],PLAYERIDMAP[],COLUMN(PLAYERIDMAP[POS]),FALSE)</f>
        <v>3B</v>
      </c>
      <c r="F716" s="51" t="str">
        <f>VLOOKUP(MYRANKS_H[[#This Row],[PLAYERID]],PLAYERIDMAP[],COLUMN(PLAYERIDMAP[IDFANGRAPHS]),FALSE)</f>
        <v>sa601536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6" s="69">
        <f>VLOOKUP(MYRANKS_H[[#This Row],[POS]],REPLACEMENT_LEVEL[],2,FALSE)</f>
        <v>501</v>
      </c>
      <c r="X716" s="69">
        <f>MYRANKS_H[[#This Row],[PROJ PTS]]-MYRANKS_H[[#This Row],[REPL LEVEL]]</f>
        <v>-502</v>
      </c>
    </row>
    <row r="717" spans="1:24" ht="15" customHeight="1" x14ac:dyDescent="0.25">
      <c r="A717" s="44" t="s">
        <v>18419</v>
      </c>
      <c r="B717" s="46" t="str">
        <f>VLOOKUP(MYRANKS_H[[#This Row],[PLAYERID]],PLAYERIDMAP[],COLUMN(PLAYERIDMAP[LASTNAME]),FALSE)</f>
        <v>Nix</v>
      </c>
      <c r="C717" s="51" t="str">
        <f>VLOOKUP(MYRANKS_H[[#This Row],[PLAYERID]],PLAYERIDMAP[],COLUMN(PLAYERIDMAP[FIRSTNAME]),FALSE)</f>
        <v>Jayson</v>
      </c>
      <c r="D717" s="51" t="str">
        <f>VLOOKUP(MYRANKS_H[[#This Row],[PLAYERID]],PLAYERIDMAP[],COLUMN(PLAYERIDMAP[TEAM]),FALSE)</f>
        <v>NYY</v>
      </c>
      <c r="E717" s="51" t="str">
        <f>VLOOKUP(MYRANKS_H[[#This Row],[PLAYERID]],PLAYERIDMAP[],COLUMN(PLAYERIDMAP[POS]),FALSE)</f>
        <v>3B</v>
      </c>
      <c r="F717" s="51">
        <f>VLOOKUP(MYRANKS_H[[#This Row],[PLAYERID]],PLAYERIDMAP[],COLUMN(PLAYERIDMAP[IDFANGRAPHS]),FALSE)</f>
        <v>3790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7" s="69">
        <f>VLOOKUP(MYRANKS_H[[#This Row],[POS]],REPLACEMENT_LEVEL[],2,FALSE)</f>
        <v>501</v>
      </c>
      <c r="X717" s="69">
        <f>MYRANKS_H[[#This Row],[PROJ PTS]]-MYRANKS_H[[#This Row],[REPL LEVEL]]</f>
        <v>-502</v>
      </c>
    </row>
    <row r="718" spans="1:24" ht="15" customHeight="1" x14ac:dyDescent="0.25">
      <c r="A718" s="44" t="s">
        <v>18854</v>
      </c>
      <c r="B718" s="46" t="str">
        <f>VLOOKUP(MYRANKS_H[[#This Row],[PLAYERID]],PLAYERIDMAP[],COLUMN(PLAYERIDMAP[LASTNAME]),FALSE)</f>
        <v>Polanco</v>
      </c>
      <c r="C718" s="51" t="str">
        <f>VLOOKUP(MYRANKS_H[[#This Row],[PLAYERID]],PLAYERIDMAP[],COLUMN(PLAYERIDMAP[FIRSTNAME]),FALSE)</f>
        <v>Placido</v>
      </c>
      <c r="D718" s="51" t="str">
        <f>VLOOKUP(MYRANKS_H[[#This Row],[PLAYERID]],PLAYERIDMAP[],COLUMN(PLAYERIDMAP[TEAM]),FALSE)</f>
        <v>MIA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1176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8" s="69">
        <f>VLOOKUP(MYRANKS_H[[#This Row],[POS]],REPLACEMENT_LEVEL[],2,FALSE)</f>
        <v>501</v>
      </c>
      <c r="X718" s="69">
        <f>MYRANKS_H[[#This Row],[PROJ PTS]]-MYRANKS_H[[#This Row],[REPL LEVEL]]</f>
        <v>-502</v>
      </c>
    </row>
    <row r="719" spans="1:24" ht="15" customHeight="1" x14ac:dyDescent="0.25">
      <c r="A719" s="44" t="s">
        <v>19134</v>
      </c>
      <c r="B719" s="46" t="str">
        <f>VLOOKUP(MYRANKS_H[[#This Row],[PLAYERID]],PLAYERIDMAP[],COLUMN(PLAYERIDMAP[LASTNAME]),FALSE)</f>
        <v>Roberts</v>
      </c>
      <c r="C719" s="51" t="str">
        <f>VLOOKUP(MYRANKS_H[[#This Row],[PLAYERID]],PLAYERIDMAP[],COLUMN(PLAYERIDMAP[FIRSTNAME]),FALSE)</f>
        <v>Ryan</v>
      </c>
      <c r="D719" s="51" t="str">
        <f>VLOOKUP(MYRANKS_H[[#This Row],[PLAYERID]],PLAYERIDMAP[],COLUMN(PLAYERIDMAP[TEAM]),FALSE)</f>
        <v>KC</v>
      </c>
      <c r="E719" s="51" t="str">
        <f>VLOOKUP(MYRANKS_H[[#This Row],[PLAYERID]],PLAYERIDMAP[],COLUMN(PLAYERIDMAP[POS]),FALSE)</f>
        <v>3B</v>
      </c>
      <c r="F719" s="51">
        <f>VLOOKUP(MYRANKS_H[[#This Row],[PLAYERID]],PLAYERIDMAP[],COLUMN(PLAYERIDMAP[IDFANGRAPHS]),FALSE)</f>
        <v>5653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9" s="69">
        <f>VLOOKUP(MYRANKS_H[[#This Row],[POS]],REPLACEMENT_LEVEL[],2,FALSE)</f>
        <v>501</v>
      </c>
      <c r="X719" s="69">
        <f>MYRANKS_H[[#This Row],[PROJ PTS]]-MYRANKS_H[[#This Row],[REPL LEVEL]]</f>
        <v>-502</v>
      </c>
    </row>
    <row r="720" spans="1:24" ht="15" customHeight="1" x14ac:dyDescent="0.25">
      <c r="A720" s="44" t="s">
        <v>19205</v>
      </c>
      <c r="B720" s="46" t="str">
        <f>VLOOKUP(MYRANKS_H[[#This Row],[PLAYERID]],PLAYERIDMAP[],COLUMN(PLAYERIDMAP[LASTNAME]),FALSE)</f>
        <v>Rolen</v>
      </c>
      <c r="C720" s="51" t="str">
        <f>VLOOKUP(MYRANKS_H[[#This Row],[PLAYERID]],PLAYERIDMAP[],COLUMN(PLAYERIDMAP[FIRSTNAME]),FALSE)</f>
        <v>Scott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3B</v>
      </c>
      <c r="F720" s="51">
        <f>VLOOKUP(MYRANKS_H[[#This Row],[PLAYERID]],PLAYERIDMAP[],COLUMN(PLAYERIDMAP[IDFANGRAPHS]),FALSE)</f>
        <v>970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0" s="69">
        <f>VLOOKUP(MYRANKS_H[[#This Row],[POS]],REPLACEMENT_LEVEL[],2,FALSE)</f>
        <v>501</v>
      </c>
      <c r="X720" s="69">
        <f>MYRANKS_H[[#This Row],[PROJ PTS]]-MYRANKS_H[[#This Row],[REPL LEVEL]]</f>
        <v>-502</v>
      </c>
    </row>
    <row r="721" spans="1:24" x14ac:dyDescent="0.25">
      <c r="A721" s="44" t="s">
        <v>19489</v>
      </c>
      <c r="B721" s="46" t="str">
        <f>VLOOKUP(MYRANKS_H[[#This Row],[PLAYERID]],PLAYERIDMAP[],COLUMN(PLAYERIDMAP[LASTNAME]),FALSE)</f>
        <v>Scott</v>
      </c>
      <c r="C721" s="51" t="str">
        <f>VLOOKUP(MYRANKS_H[[#This Row],[PLAYERID]],PLAYERIDMAP[],COLUMN(PLAYERIDMAP[FIRSTNAME]),FALSE)</f>
        <v>Luke</v>
      </c>
      <c r="D721" s="51" t="str">
        <f>VLOOKUP(MYRANKS_H[[#This Row],[PLAYERID]],PLAYERIDMAP[],COLUMN(PLAYERIDMAP[TEAM]),FALSE)</f>
        <v>TB</v>
      </c>
      <c r="E721" s="51" t="str">
        <f>VLOOKUP(MYRANKS_H[[#This Row],[PLAYERID]],PLAYERIDMAP[],COLUMN(PLAYERIDMAP[POS]),FALSE)</f>
        <v>DH</v>
      </c>
      <c r="F721" s="51">
        <f>VLOOKUP(MYRANKS_H[[#This Row],[PLAYERID]],PLAYERIDMAP[],COLUMN(PLAYERIDMAP[IDFANGRAPHS]),FALSE)</f>
        <v>3469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1" s="69">
        <f>VLOOKUP(MYRANKS_H[[#This Row],[POS]],REPLACEMENT_LEVEL[],2,FALSE)</f>
        <v>501</v>
      </c>
      <c r="X721" s="69">
        <f>MYRANKS_H[[#This Row],[PROJ PTS]]-MYRANKS_H[[#This Row],[REPL LEVEL]]</f>
        <v>-502</v>
      </c>
    </row>
    <row r="722" spans="1:24" ht="15" customHeight="1" x14ac:dyDescent="0.25">
      <c r="A722" s="48" t="s">
        <v>19574</v>
      </c>
      <c r="B722" s="46" t="str">
        <f>VLOOKUP(MYRANKS_H[[#This Row],[PLAYERID]],PLAYERIDMAP[],COLUMN(PLAYERIDMAP[LASTNAME]),FALSE)</f>
        <v>Sizemore</v>
      </c>
      <c r="C722" s="51" t="str">
        <f>VLOOKUP(MYRANKS_H[[#This Row],[PLAYERID]],PLAYERIDMAP[],COLUMN(PLAYERIDMAP[FIRSTNAME]),FALSE)</f>
        <v>Scott</v>
      </c>
      <c r="D722" s="51" t="str">
        <f>VLOOKUP(MYRANKS_H[[#This Row],[PLAYERID]],PLAYERIDMAP[],COLUMN(PLAYERIDMAP[TEAM]),FALSE)</f>
        <v>NYY</v>
      </c>
      <c r="E722" s="51" t="str">
        <f>VLOOKUP(MYRANKS_H[[#This Row],[PLAYERID]],PLAYERIDMAP[],COLUMN(PLAYERIDMAP[POS]),FALSE)</f>
        <v>3B</v>
      </c>
      <c r="F722" s="51">
        <f>VLOOKUP(MYRANKS_H[[#This Row],[PLAYERID]],PLAYERIDMAP[],COLUMN(PLAYERIDMAP[IDFANGRAPHS]),FALSE)</f>
        <v>2881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2" s="69">
        <f>VLOOKUP(MYRANKS_H[[#This Row],[POS]],REPLACEMENT_LEVEL[],2,FALSE)</f>
        <v>501</v>
      </c>
      <c r="X722" s="69">
        <f>MYRANKS_H[[#This Row],[PROJ PTS]]-MYRANKS_H[[#This Row],[REPL LEVEL]]</f>
        <v>-502</v>
      </c>
    </row>
    <row r="723" spans="1:24" ht="15" customHeight="1" x14ac:dyDescent="0.25">
      <c r="A723" s="44" t="s">
        <v>19691</v>
      </c>
      <c r="B723" s="46" t="str">
        <f>VLOOKUP(MYRANKS_H[[#This Row],[PLAYERID]],PLAYERIDMAP[],COLUMN(PLAYERIDMAP[LASTNAME]),FALSE)</f>
        <v>Stewart</v>
      </c>
      <c r="C723" s="51" t="str">
        <f>VLOOKUP(MYRANKS_H[[#This Row],[PLAYERID]],PLAYERIDMAP[],COLUMN(PLAYERIDMAP[FIRSTNAME]),FALSE)</f>
        <v>Ian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3B</v>
      </c>
      <c r="F723" s="51">
        <f>VLOOKUP(MYRANKS_H[[#This Row],[PLAYERID]],PLAYERIDMAP[],COLUMN(PLAYERIDMAP[IDFANGRAPHS]),FALSE)</f>
        <v>5950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3" s="69">
        <f>VLOOKUP(MYRANKS_H[[#This Row],[POS]],REPLACEMENT_LEVEL[],2,FALSE)</f>
        <v>501</v>
      </c>
      <c r="X723" s="69">
        <f>MYRANKS_H[[#This Row],[PROJ PTS]]-MYRANKS_H[[#This Row],[REPL LEVEL]]</f>
        <v>-502</v>
      </c>
    </row>
    <row r="724" spans="1:24" ht="15" customHeight="1" x14ac:dyDescent="0.25">
      <c r="A724" s="44" t="s">
        <v>19920</v>
      </c>
      <c r="B724" s="46" t="str">
        <f>VLOOKUP(MYRANKS_H[[#This Row],[PLAYERID]],PLAYERIDMAP[],COLUMN(PLAYERIDMAP[LASTNAME]),FALSE)</f>
        <v>Tracy</v>
      </c>
      <c r="C724" s="51" t="str">
        <f>VLOOKUP(MYRANKS_H[[#This Row],[PLAYERID]],PLAYERIDMAP[],COLUMN(PLAYERIDMAP[FIRSTNAME]),FALSE)</f>
        <v>Chad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1888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4" s="69">
        <f>VLOOKUP(MYRANKS_H[[#This Row],[POS]],REPLACEMENT_LEVEL[],2,FALSE)</f>
        <v>501</v>
      </c>
      <c r="X724" s="69">
        <f>MYRANKS_H[[#This Row],[PROJ PTS]]-MYRANKS_H[[#This Row],[REPL LEVEL]]</f>
        <v>-502</v>
      </c>
    </row>
    <row r="725" spans="1:24" ht="15" customHeight="1" x14ac:dyDescent="0.25">
      <c r="A725" s="44" t="s">
        <v>20094</v>
      </c>
      <c r="B725" s="46" t="str">
        <f>VLOOKUP(MYRANKS_H[[#This Row],[PLAYERID]],PLAYERIDMAP[],COLUMN(PLAYERIDMAP[LASTNAME]),FALSE)</f>
        <v>Vitters</v>
      </c>
      <c r="C725" s="51" t="str">
        <f>VLOOKUP(MYRANKS_H[[#This Row],[PLAYERID]],PLAYERIDMAP[],COLUMN(PLAYERIDMAP[FIRSTNAME]),FALSE)</f>
        <v>Josh</v>
      </c>
      <c r="D725" s="51" t="str">
        <f>VLOOKUP(MYRANKS_H[[#This Row],[PLAYERID]],PLAYERIDMAP[],COLUMN(PLAYERIDMAP[TEAM]),FALSE)</f>
        <v>CHC</v>
      </c>
      <c r="E725" s="51" t="str">
        <f>VLOOKUP(MYRANKS_H[[#This Row],[PLAYERID]],PLAYERIDMAP[],COLUMN(PLAYERIDMAP[POS]),FALSE)</f>
        <v>3B</v>
      </c>
      <c r="F725" s="51">
        <f>VLOOKUP(MYRANKS_H[[#This Row],[PLAYERID]],PLAYERIDMAP[],COLUMN(PLAYERIDMAP[IDFANGRAPHS]),FALSE)</f>
        <v>4623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5" s="69">
        <f>VLOOKUP(MYRANKS_H[[#This Row],[POS]],REPLACEMENT_LEVEL[],2,FALSE)</f>
        <v>501</v>
      </c>
      <c r="X725" s="69">
        <f>MYRANKS_H[[#This Row],[PROJ PTS]]-MYRANKS_H[[#This Row],[REPL LEVEL]]</f>
        <v>-502</v>
      </c>
    </row>
    <row r="726" spans="1:24" ht="15" customHeight="1" x14ac:dyDescent="0.25">
      <c r="A726" s="49" t="s">
        <v>20366</v>
      </c>
      <c r="B726" s="50" t="str">
        <f>VLOOKUP(MYRANKS_H[[#This Row],[PLAYERID]],PLAYERIDMAP[],COLUMN(PLAYERIDMAP[LASTNAME]),FALSE)</f>
        <v>Youkilis</v>
      </c>
      <c r="C726" s="51" t="str">
        <f>VLOOKUP(MYRANKS_H[[#This Row],[PLAYERID]],PLAYERIDMAP[],COLUMN(PLAYERIDMAP[FIRSTNAME]),FALSE)</f>
        <v>Kevin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3B</v>
      </c>
      <c r="F726" s="51">
        <f>VLOOKUP(MYRANKS_H[[#This Row],[PLAYERID]],PLAYERIDMAP[],COLUMN(PLAYERIDMAP[IDFANGRAPHS]),FALSE)</f>
        <v>1935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6" s="69">
        <f>VLOOKUP(MYRANKS_H[[#This Row],[POS]],REPLACEMENT_LEVEL[],2,FALSE)</f>
        <v>501</v>
      </c>
      <c r="X726" s="69">
        <f>MYRANKS_H[[#This Row],[PROJ PTS]]-MYRANKS_H[[#This Row],[REPL LEVEL]]</f>
        <v>-502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 x14ac:dyDescent="0.25"/>
  <cols>
    <col min="1" max="1" width="10.42578125" customWidth="1"/>
    <col min="20" max="20" width="11.5703125" customWidth="1"/>
  </cols>
  <sheetData>
    <row r="1" spans="1:20" x14ac:dyDescent="0.25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 x14ac:dyDescent="0.25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 x14ac:dyDescent="0.25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 x14ac:dyDescent="0.25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 x14ac:dyDescent="0.25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 x14ac:dyDescent="0.25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 x14ac:dyDescent="0.25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 x14ac:dyDescent="0.25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 x14ac:dyDescent="0.25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 x14ac:dyDescent="0.25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 x14ac:dyDescent="0.25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 x14ac:dyDescent="0.25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 x14ac:dyDescent="0.25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 x14ac:dyDescent="0.25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 x14ac:dyDescent="0.25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 x14ac:dyDescent="0.25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 x14ac:dyDescent="0.25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 x14ac:dyDescent="0.25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 x14ac:dyDescent="0.25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 x14ac:dyDescent="0.25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 x14ac:dyDescent="0.25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 x14ac:dyDescent="0.25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 x14ac:dyDescent="0.25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 x14ac:dyDescent="0.25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 x14ac:dyDescent="0.25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 x14ac:dyDescent="0.25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 x14ac:dyDescent="0.25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 x14ac:dyDescent="0.25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 x14ac:dyDescent="0.25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 x14ac:dyDescent="0.25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 x14ac:dyDescent="0.25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 x14ac:dyDescent="0.25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 x14ac:dyDescent="0.25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 x14ac:dyDescent="0.25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 x14ac:dyDescent="0.25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 x14ac:dyDescent="0.25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 x14ac:dyDescent="0.25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 x14ac:dyDescent="0.25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 x14ac:dyDescent="0.25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 x14ac:dyDescent="0.25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 x14ac:dyDescent="0.25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 x14ac:dyDescent="0.25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 x14ac:dyDescent="0.25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 x14ac:dyDescent="0.25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 x14ac:dyDescent="0.25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 x14ac:dyDescent="0.25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 x14ac:dyDescent="0.25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 x14ac:dyDescent="0.25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 x14ac:dyDescent="0.25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 x14ac:dyDescent="0.25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 x14ac:dyDescent="0.25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 x14ac:dyDescent="0.25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 x14ac:dyDescent="0.25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 x14ac:dyDescent="0.25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 x14ac:dyDescent="0.25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 x14ac:dyDescent="0.25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 x14ac:dyDescent="0.25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 x14ac:dyDescent="0.25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 x14ac:dyDescent="0.25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 x14ac:dyDescent="0.25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 x14ac:dyDescent="0.25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 x14ac:dyDescent="0.25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 x14ac:dyDescent="0.25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 x14ac:dyDescent="0.25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 x14ac:dyDescent="0.25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 x14ac:dyDescent="0.25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 x14ac:dyDescent="0.25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 x14ac:dyDescent="0.25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 x14ac:dyDescent="0.25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 x14ac:dyDescent="0.25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 x14ac:dyDescent="0.25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 x14ac:dyDescent="0.25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 x14ac:dyDescent="0.25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 x14ac:dyDescent="0.25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 x14ac:dyDescent="0.25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 x14ac:dyDescent="0.25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 x14ac:dyDescent="0.25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 x14ac:dyDescent="0.25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 x14ac:dyDescent="0.25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 x14ac:dyDescent="0.25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 x14ac:dyDescent="0.25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 x14ac:dyDescent="0.25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 x14ac:dyDescent="0.25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 x14ac:dyDescent="0.25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 x14ac:dyDescent="0.25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 x14ac:dyDescent="0.25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 x14ac:dyDescent="0.25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 x14ac:dyDescent="0.25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 x14ac:dyDescent="0.25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 x14ac:dyDescent="0.25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 x14ac:dyDescent="0.25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 x14ac:dyDescent="0.25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 x14ac:dyDescent="0.25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 x14ac:dyDescent="0.25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 x14ac:dyDescent="0.25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 x14ac:dyDescent="0.25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 x14ac:dyDescent="0.25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 x14ac:dyDescent="0.25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 x14ac:dyDescent="0.25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 x14ac:dyDescent="0.25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 x14ac:dyDescent="0.25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 x14ac:dyDescent="0.25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 x14ac:dyDescent="0.25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 x14ac:dyDescent="0.25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 x14ac:dyDescent="0.25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 x14ac:dyDescent="0.25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 x14ac:dyDescent="0.25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 x14ac:dyDescent="0.25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 x14ac:dyDescent="0.25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 x14ac:dyDescent="0.25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 x14ac:dyDescent="0.25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 x14ac:dyDescent="0.25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 x14ac:dyDescent="0.25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 x14ac:dyDescent="0.25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 x14ac:dyDescent="0.25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 x14ac:dyDescent="0.25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 x14ac:dyDescent="0.25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 x14ac:dyDescent="0.25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 x14ac:dyDescent="0.25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 x14ac:dyDescent="0.25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 x14ac:dyDescent="0.25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 x14ac:dyDescent="0.25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 x14ac:dyDescent="0.25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 x14ac:dyDescent="0.25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 x14ac:dyDescent="0.25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 x14ac:dyDescent="0.25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 x14ac:dyDescent="0.25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 x14ac:dyDescent="0.25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 x14ac:dyDescent="0.25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 x14ac:dyDescent="0.25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 x14ac:dyDescent="0.25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 x14ac:dyDescent="0.25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 x14ac:dyDescent="0.25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 x14ac:dyDescent="0.25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 x14ac:dyDescent="0.25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 x14ac:dyDescent="0.25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 x14ac:dyDescent="0.25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 x14ac:dyDescent="0.25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 x14ac:dyDescent="0.25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 x14ac:dyDescent="0.25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 x14ac:dyDescent="0.25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 x14ac:dyDescent="0.25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 x14ac:dyDescent="0.25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 x14ac:dyDescent="0.25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 x14ac:dyDescent="0.25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 x14ac:dyDescent="0.25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 x14ac:dyDescent="0.25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 x14ac:dyDescent="0.25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 x14ac:dyDescent="0.25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 x14ac:dyDescent="0.25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 x14ac:dyDescent="0.25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 x14ac:dyDescent="0.25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 x14ac:dyDescent="0.25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 x14ac:dyDescent="0.25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 x14ac:dyDescent="0.25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 x14ac:dyDescent="0.25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 x14ac:dyDescent="0.25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 x14ac:dyDescent="0.25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 x14ac:dyDescent="0.25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 x14ac:dyDescent="0.25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 x14ac:dyDescent="0.25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 x14ac:dyDescent="0.25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 x14ac:dyDescent="0.25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 x14ac:dyDescent="0.25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 x14ac:dyDescent="0.25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 x14ac:dyDescent="0.25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 x14ac:dyDescent="0.25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 x14ac:dyDescent="0.25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 x14ac:dyDescent="0.25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 x14ac:dyDescent="0.25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 x14ac:dyDescent="0.25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 x14ac:dyDescent="0.25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 x14ac:dyDescent="0.25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 x14ac:dyDescent="0.25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 x14ac:dyDescent="0.25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 x14ac:dyDescent="0.25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 x14ac:dyDescent="0.25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 x14ac:dyDescent="0.25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 x14ac:dyDescent="0.25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 x14ac:dyDescent="0.25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 x14ac:dyDescent="0.25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 x14ac:dyDescent="0.25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 x14ac:dyDescent="0.25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 x14ac:dyDescent="0.25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 x14ac:dyDescent="0.25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 x14ac:dyDescent="0.25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 x14ac:dyDescent="0.25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 x14ac:dyDescent="0.25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 x14ac:dyDescent="0.25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 x14ac:dyDescent="0.25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 x14ac:dyDescent="0.25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 x14ac:dyDescent="0.25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 x14ac:dyDescent="0.25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 x14ac:dyDescent="0.25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 x14ac:dyDescent="0.25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 x14ac:dyDescent="0.25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 x14ac:dyDescent="0.25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 x14ac:dyDescent="0.25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 x14ac:dyDescent="0.25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 x14ac:dyDescent="0.25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 x14ac:dyDescent="0.25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 x14ac:dyDescent="0.25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 x14ac:dyDescent="0.25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 x14ac:dyDescent="0.25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 x14ac:dyDescent="0.25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 x14ac:dyDescent="0.25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 x14ac:dyDescent="0.25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 x14ac:dyDescent="0.25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 x14ac:dyDescent="0.25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 x14ac:dyDescent="0.25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 x14ac:dyDescent="0.25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 x14ac:dyDescent="0.25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 x14ac:dyDescent="0.25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 x14ac:dyDescent="0.25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 x14ac:dyDescent="0.25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 x14ac:dyDescent="0.25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 x14ac:dyDescent="0.25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 x14ac:dyDescent="0.25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 x14ac:dyDescent="0.25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 x14ac:dyDescent="0.25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 x14ac:dyDescent="0.25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 x14ac:dyDescent="0.25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 x14ac:dyDescent="0.25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 x14ac:dyDescent="0.25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 x14ac:dyDescent="0.25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 x14ac:dyDescent="0.25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 x14ac:dyDescent="0.25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 x14ac:dyDescent="0.25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 x14ac:dyDescent="0.25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 x14ac:dyDescent="0.25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 x14ac:dyDescent="0.25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 x14ac:dyDescent="0.25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 x14ac:dyDescent="0.25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 x14ac:dyDescent="0.25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 x14ac:dyDescent="0.25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 x14ac:dyDescent="0.25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 x14ac:dyDescent="0.25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 x14ac:dyDescent="0.25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 x14ac:dyDescent="0.25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 x14ac:dyDescent="0.25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 x14ac:dyDescent="0.25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 x14ac:dyDescent="0.25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 x14ac:dyDescent="0.25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 x14ac:dyDescent="0.25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 x14ac:dyDescent="0.25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 x14ac:dyDescent="0.25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 x14ac:dyDescent="0.25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 x14ac:dyDescent="0.25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 x14ac:dyDescent="0.25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 x14ac:dyDescent="0.25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 x14ac:dyDescent="0.25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 x14ac:dyDescent="0.25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 x14ac:dyDescent="0.25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 x14ac:dyDescent="0.25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 x14ac:dyDescent="0.25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 x14ac:dyDescent="0.25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 x14ac:dyDescent="0.25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 x14ac:dyDescent="0.25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 x14ac:dyDescent="0.25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 x14ac:dyDescent="0.25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 x14ac:dyDescent="0.25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 x14ac:dyDescent="0.25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 x14ac:dyDescent="0.25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 x14ac:dyDescent="0.25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 x14ac:dyDescent="0.25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 x14ac:dyDescent="0.25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 x14ac:dyDescent="0.25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 x14ac:dyDescent="0.25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 x14ac:dyDescent="0.25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 x14ac:dyDescent="0.25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 x14ac:dyDescent="0.25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 x14ac:dyDescent="0.25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 x14ac:dyDescent="0.25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 x14ac:dyDescent="0.25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 x14ac:dyDescent="0.25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 x14ac:dyDescent="0.25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 x14ac:dyDescent="0.25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 x14ac:dyDescent="0.25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 x14ac:dyDescent="0.25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 x14ac:dyDescent="0.25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 x14ac:dyDescent="0.25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 x14ac:dyDescent="0.25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 x14ac:dyDescent="0.25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 x14ac:dyDescent="0.25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 x14ac:dyDescent="0.25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 x14ac:dyDescent="0.25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 x14ac:dyDescent="0.25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 x14ac:dyDescent="0.25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 x14ac:dyDescent="0.25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 x14ac:dyDescent="0.25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 x14ac:dyDescent="0.25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 x14ac:dyDescent="0.25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 x14ac:dyDescent="0.25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 x14ac:dyDescent="0.25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 x14ac:dyDescent="0.25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 x14ac:dyDescent="0.25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 x14ac:dyDescent="0.25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 x14ac:dyDescent="0.25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 x14ac:dyDescent="0.25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 x14ac:dyDescent="0.25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 x14ac:dyDescent="0.25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 x14ac:dyDescent="0.25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 x14ac:dyDescent="0.25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 x14ac:dyDescent="0.25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 x14ac:dyDescent="0.25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 x14ac:dyDescent="0.25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 x14ac:dyDescent="0.25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 x14ac:dyDescent="0.25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 x14ac:dyDescent="0.25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 x14ac:dyDescent="0.25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 x14ac:dyDescent="0.25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 x14ac:dyDescent="0.25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 x14ac:dyDescent="0.25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 x14ac:dyDescent="0.25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 x14ac:dyDescent="0.25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 x14ac:dyDescent="0.25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 x14ac:dyDescent="0.25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 x14ac:dyDescent="0.25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 x14ac:dyDescent="0.25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 x14ac:dyDescent="0.25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 x14ac:dyDescent="0.25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 x14ac:dyDescent="0.25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 x14ac:dyDescent="0.25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 x14ac:dyDescent="0.25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 x14ac:dyDescent="0.25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 x14ac:dyDescent="0.25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 x14ac:dyDescent="0.25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 x14ac:dyDescent="0.25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 x14ac:dyDescent="0.25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 x14ac:dyDescent="0.25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 x14ac:dyDescent="0.25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 x14ac:dyDescent="0.25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 x14ac:dyDescent="0.25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 x14ac:dyDescent="0.25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 x14ac:dyDescent="0.25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 x14ac:dyDescent="0.25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 x14ac:dyDescent="0.25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 x14ac:dyDescent="0.25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 x14ac:dyDescent="0.25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 x14ac:dyDescent="0.25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 x14ac:dyDescent="0.25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 x14ac:dyDescent="0.25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 x14ac:dyDescent="0.25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 x14ac:dyDescent="0.25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 x14ac:dyDescent="0.25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 x14ac:dyDescent="0.25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 x14ac:dyDescent="0.25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 x14ac:dyDescent="0.25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 x14ac:dyDescent="0.25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 x14ac:dyDescent="0.25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 x14ac:dyDescent="0.25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 x14ac:dyDescent="0.25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 x14ac:dyDescent="0.25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 x14ac:dyDescent="0.25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 x14ac:dyDescent="0.25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 x14ac:dyDescent="0.25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 x14ac:dyDescent="0.25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 x14ac:dyDescent="0.25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 x14ac:dyDescent="0.25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 x14ac:dyDescent="0.25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 x14ac:dyDescent="0.25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 x14ac:dyDescent="0.25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 x14ac:dyDescent="0.25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 x14ac:dyDescent="0.25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 x14ac:dyDescent="0.25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 x14ac:dyDescent="0.25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 x14ac:dyDescent="0.25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 x14ac:dyDescent="0.25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 x14ac:dyDescent="0.25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 x14ac:dyDescent="0.25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 x14ac:dyDescent="0.25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 x14ac:dyDescent="0.25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 x14ac:dyDescent="0.25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 x14ac:dyDescent="0.25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 x14ac:dyDescent="0.25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 x14ac:dyDescent="0.25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 x14ac:dyDescent="0.25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 x14ac:dyDescent="0.25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 x14ac:dyDescent="0.25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 x14ac:dyDescent="0.25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 x14ac:dyDescent="0.25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 x14ac:dyDescent="0.25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 x14ac:dyDescent="0.25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 x14ac:dyDescent="0.25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 x14ac:dyDescent="0.25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 x14ac:dyDescent="0.25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 x14ac:dyDescent="0.25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 x14ac:dyDescent="0.25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 x14ac:dyDescent="0.25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 x14ac:dyDescent="0.25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 x14ac:dyDescent="0.25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 x14ac:dyDescent="0.25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 x14ac:dyDescent="0.25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 x14ac:dyDescent="0.25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 x14ac:dyDescent="0.25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 x14ac:dyDescent="0.25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 x14ac:dyDescent="0.25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 x14ac:dyDescent="0.25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 x14ac:dyDescent="0.25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 x14ac:dyDescent="0.25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 x14ac:dyDescent="0.25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 x14ac:dyDescent="0.25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 x14ac:dyDescent="0.25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 x14ac:dyDescent="0.25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 x14ac:dyDescent="0.25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 x14ac:dyDescent="0.25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 x14ac:dyDescent="0.25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 x14ac:dyDescent="0.25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 x14ac:dyDescent="0.25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 x14ac:dyDescent="0.25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 x14ac:dyDescent="0.25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 x14ac:dyDescent="0.25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 x14ac:dyDescent="0.25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 x14ac:dyDescent="0.25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 x14ac:dyDescent="0.25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 x14ac:dyDescent="0.25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 x14ac:dyDescent="0.25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 x14ac:dyDescent="0.25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 x14ac:dyDescent="0.25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 x14ac:dyDescent="0.25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 x14ac:dyDescent="0.25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 x14ac:dyDescent="0.25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 x14ac:dyDescent="0.25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 x14ac:dyDescent="0.25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 x14ac:dyDescent="0.25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 x14ac:dyDescent="0.25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 x14ac:dyDescent="0.25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 x14ac:dyDescent="0.25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 x14ac:dyDescent="0.25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 x14ac:dyDescent="0.25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 x14ac:dyDescent="0.25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 x14ac:dyDescent="0.25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 x14ac:dyDescent="0.25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 x14ac:dyDescent="0.25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 x14ac:dyDescent="0.25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 x14ac:dyDescent="0.25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 x14ac:dyDescent="0.25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 x14ac:dyDescent="0.25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 x14ac:dyDescent="0.25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 x14ac:dyDescent="0.25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 x14ac:dyDescent="0.25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 x14ac:dyDescent="0.25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 x14ac:dyDescent="0.25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 x14ac:dyDescent="0.25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 x14ac:dyDescent="0.25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 x14ac:dyDescent="0.25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 x14ac:dyDescent="0.25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 x14ac:dyDescent="0.25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 x14ac:dyDescent="0.25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 x14ac:dyDescent="0.25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 x14ac:dyDescent="0.25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 x14ac:dyDescent="0.25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 x14ac:dyDescent="0.25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 x14ac:dyDescent="0.25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 x14ac:dyDescent="0.25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 x14ac:dyDescent="0.25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 x14ac:dyDescent="0.25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 x14ac:dyDescent="0.25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 x14ac:dyDescent="0.25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 x14ac:dyDescent="0.25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 x14ac:dyDescent="0.25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 x14ac:dyDescent="0.25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 x14ac:dyDescent="0.25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 x14ac:dyDescent="0.25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 x14ac:dyDescent="0.25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 x14ac:dyDescent="0.25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 x14ac:dyDescent="0.25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 x14ac:dyDescent="0.25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 x14ac:dyDescent="0.25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 x14ac:dyDescent="0.25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 x14ac:dyDescent="0.25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 x14ac:dyDescent="0.25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 x14ac:dyDescent="0.25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 x14ac:dyDescent="0.25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 x14ac:dyDescent="0.25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 x14ac:dyDescent="0.25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 x14ac:dyDescent="0.25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 x14ac:dyDescent="0.25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 x14ac:dyDescent="0.25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 x14ac:dyDescent="0.25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 x14ac:dyDescent="0.25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 x14ac:dyDescent="0.25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 x14ac:dyDescent="0.25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 x14ac:dyDescent="0.25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 x14ac:dyDescent="0.25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 x14ac:dyDescent="0.25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 x14ac:dyDescent="0.25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 x14ac:dyDescent="0.25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 x14ac:dyDescent="0.25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 x14ac:dyDescent="0.25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 x14ac:dyDescent="0.25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 x14ac:dyDescent="0.25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 x14ac:dyDescent="0.25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 x14ac:dyDescent="0.25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 x14ac:dyDescent="0.25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 x14ac:dyDescent="0.25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 x14ac:dyDescent="0.25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 x14ac:dyDescent="0.25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 x14ac:dyDescent="0.25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 x14ac:dyDescent="0.25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 x14ac:dyDescent="0.25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 x14ac:dyDescent="0.25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 x14ac:dyDescent="0.25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 x14ac:dyDescent="0.25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 x14ac:dyDescent="0.25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 x14ac:dyDescent="0.25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 x14ac:dyDescent="0.25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 x14ac:dyDescent="0.25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 x14ac:dyDescent="0.25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 x14ac:dyDescent="0.25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 x14ac:dyDescent="0.25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 x14ac:dyDescent="0.25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 x14ac:dyDescent="0.25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 x14ac:dyDescent="0.25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 x14ac:dyDescent="0.25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 x14ac:dyDescent="0.25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 x14ac:dyDescent="0.25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 x14ac:dyDescent="0.25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 x14ac:dyDescent="0.25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 x14ac:dyDescent="0.25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 x14ac:dyDescent="0.25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 x14ac:dyDescent="0.25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 x14ac:dyDescent="0.25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 x14ac:dyDescent="0.25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 x14ac:dyDescent="0.25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 x14ac:dyDescent="0.25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 x14ac:dyDescent="0.25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 x14ac:dyDescent="0.25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 x14ac:dyDescent="0.25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 x14ac:dyDescent="0.25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 x14ac:dyDescent="0.25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 x14ac:dyDescent="0.25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 x14ac:dyDescent="0.25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 x14ac:dyDescent="0.25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 x14ac:dyDescent="0.25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 x14ac:dyDescent="0.25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 x14ac:dyDescent="0.25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 x14ac:dyDescent="0.25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 x14ac:dyDescent="0.25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 x14ac:dyDescent="0.25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 x14ac:dyDescent="0.25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 x14ac:dyDescent="0.25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 x14ac:dyDescent="0.25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 x14ac:dyDescent="0.25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 x14ac:dyDescent="0.25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 x14ac:dyDescent="0.25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 x14ac:dyDescent="0.25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 x14ac:dyDescent="0.25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 x14ac:dyDescent="0.25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 x14ac:dyDescent="0.25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 x14ac:dyDescent="0.25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 x14ac:dyDescent="0.25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 x14ac:dyDescent="0.25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 x14ac:dyDescent="0.25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 x14ac:dyDescent="0.25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 x14ac:dyDescent="0.25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 x14ac:dyDescent="0.25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 x14ac:dyDescent="0.25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 x14ac:dyDescent="0.25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 x14ac:dyDescent="0.25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 x14ac:dyDescent="0.25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 x14ac:dyDescent="0.25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 x14ac:dyDescent="0.25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 x14ac:dyDescent="0.25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 x14ac:dyDescent="0.25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 x14ac:dyDescent="0.25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 x14ac:dyDescent="0.25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 x14ac:dyDescent="0.25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 x14ac:dyDescent="0.25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 x14ac:dyDescent="0.25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 x14ac:dyDescent="0.25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 x14ac:dyDescent="0.25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 x14ac:dyDescent="0.25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 x14ac:dyDescent="0.25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 x14ac:dyDescent="0.25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 x14ac:dyDescent="0.25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 x14ac:dyDescent="0.25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 x14ac:dyDescent="0.25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 x14ac:dyDescent="0.25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 x14ac:dyDescent="0.25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 x14ac:dyDescent="0.25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 x14ac:dyDescent="0.25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 x14ac:dyDescent="0.25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 x14ac:dyDescent="0.25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 x14ac:dyDescent="0.25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 x14ac:dyDescent="0.25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 x14ac:dyDescent="0.25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 x14ac:dyDescent="0.25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 x14ac:dyDescent="0.25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 x14ac:dyDescent="0.25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 x14ac:dyDescent="0.25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 x14ac:dyDescent="0.25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 x14ac:dyDescent="0.25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 x14ac:dyDescent="0.25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 x14ac:dyDescent="0.25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 x14ac:dyDescent="0.25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 x14ac:dyDescent="0.25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 x14ac:dyDescent="0.25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 x14ac:dyDescent="0.25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 x14ac:dyDescent="0.25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 x14ac:dyDescent="0.25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 x14ac:dyDescent="0.25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 x14ac:dyDescent="0.25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 x14ac:dyDescent="0.25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 x14ac:dyDescent="0.25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 x14ac:dyDescent="0.25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 x14ac:dyDescent="0.25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 x14ac:dyDescent="0.25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 x14ac:dyDescent="0.25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 x14ac:dyDescent="0.25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 x14ac:dyDescent="0.25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 x14ac:dyDescent="0.25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 x14ac:dyDescent="0.25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 x14ac:dyDescent="0.25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 x14ac:dyDescent="0.25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 x14ac:dyDescent="0.25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 x14ac:dyDescent="0.25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 x14ac:dyDescent="0.25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 x14ac:dyDescent="0.25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 x14ac:dyDescent="0.25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 x14ac:dyDescent="0.25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 x14ac:dyDescent="0.25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 x14ac:dyDescent="0.25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 x14ac:dyDescent="0.25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 x14ac:dyDescent="0.25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 x14ac:dyDescent="0.25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 x14ac:dyDescent="0.25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 x14ac:dyDescent="0.25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 x14ac:dyDescent="0.25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 x14ac:dyDescent="0.25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 x14ac:dyDescent="0.25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 x14ac:dyDescent="0.25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 x14ac:dyDescent="0.25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 x14ac:dyDescent="0.25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 x14ac:dyDescent="0.25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 x14ac:dyDescent="0.25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 x14ac:dyDescent="0.25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 x14ac:dyDescent="0.25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 x14ac:dyDescent="0.25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 x14ac:dyDescent="0.25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 x14ac:dyDescent="0.25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 x14ac:dyDescent="0.25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 x14ac:dyDescent="0.25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 x14ac:dyDescent="0.25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 x14ac:dyDescent="0.25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 x14ac:dyDescent="0.25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 x14ac:dyDescent="0.25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 x14ac:dyDescent="0.25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 x14ac:dyDescent="0.25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 x14ac:dyDescent="0.25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 x14ac:dyDescent="0.25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 x14ac:dyDescent="0.25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 x14ac:dyDescent="0.25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 x14ac:dyDescent="0.25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 x14ac:dyDescent="0.25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 x14ac:dyDescent="0.25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 x14ac:dyDescent="0.25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 x14ac:dyDescent="0.25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 x14ac:dyDescent="0.25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 x14ac:dyDescent="0.25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 x14ac:dyDescent="0.25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 x14ac:dyDescent="0.25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 x14ac:dyDescent="0.25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 x14ac:dyDescent="0.25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 x14ac:dyDescent="0.25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 x14ac:dyDescent="0.25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 x14ac:dyDescent="0.25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 x14ac:dyDescent="0.25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 x14ac:dyDescent="0.25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 x14ac:dyDescent="0.25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 x14ac:dyDescent="0.25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 x14ac:dyDescent="0.25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 x14ac:dyDescent="0.25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 x14ac:dyDescent="0.25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 x14ac:dyDescent="0.25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 x14ac:dyDescent="0.25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 x14ac:dyDescent="0.25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 x14ac:dyDescent="0.25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 x14ac:dyDescent="0.25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 x14ac:dyDescent="0.25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 x14ac:dyDescent="0.25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 x14ac:dyDescent="0.25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 x14ac:dyDescent="0.25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 x14ac:dyDescent="0.25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 x14ac:dyDescent="0.25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 x14ac:dyDescent="0.25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 x14ac:dyDescent="0.25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 x14ac:dyDescent="0.25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 x14ac:dyDescent="0.25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 x14ac:dyDescent="0.25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 x14ac:dyDescent="0.25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 x14ac:dyDescent="0.25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 x14ac:dyDescent="0.25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 x14ac:dyDescent="0.25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 x14ac:dyDescent="0.25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 x14ac:dyDescent="0.25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 x14ac:dyDescent="0.25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 x14ac:dyDescent="0.25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 x14ac:dyDescent="0.25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 x14ac:dyDescent="0.25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 x14ac:dyDescent="0.25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 x14ac:dyDescent="0.25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 x14ac:dyDescent="0.25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 x14ac:dyDescent="0.25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 x14ac:dyDescent="0.25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 x14ac:dyDescent="0.25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 x14ac:dyDescent="0.25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 x14ac:dyDescent="0.25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 x14ac:dyDescent="0.25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 x14ac:dyDescent="0.25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 x14ac:dyDescent="0.25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 x14ac:dyDescent="0.25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 x14ac:dyDescent="0.25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 x14ac:dyDescent="0.25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 x14ac:dyDescent="0.25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 x14ac:dyDescent="0.25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 x14ac:dyDescent="0.25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 x14ac:dyDescent="0.25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 x14ac:dyDescent="0.25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 x14ac:dyDescent="0.25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 x14ac:dyDescent="0.25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 x14ac:dyDescent="0.25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 x14ac:dyDescent="0.25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 x14ac:dyDescent="0.25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 x14ac:dyDescent="0.25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 x14ac:dyDescent="0.25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 x14ac:dyDescent="0.25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 x14ac:dyDescent="0.25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 x14ac:dyDescent="0.25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 x14ac:dyDescent="0.25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 x14ac:dyDescent="0.25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 x14ac:dyDescent="0.25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 x14ac:dyDescent="0.25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 x14ac:dyDescent="0.25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 x14ac:dyDescent="0.25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 x14ac:dyDescent="0.25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 x14ac:dyDescent="0.25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 x14ac:dyDescent="0.25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 x14ac:dyDescent="0.25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 x14ac:dyDescent="0.25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 x14ac:dyDescent="0.25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 x14ac:dyDescent="0.25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 x14ac:dyDescent="0.25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 x14ac:dyDescent="0.25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 x14ac:dyDescent="0.25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 x14ac:dyDescent="0.25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 x14ac:dyDescent="0.25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 x14ac:dyDescent="0.25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 x14ac:dyDescent="0.25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 x14ac:dyDescent="0.25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 x14ac:dyDescent="0.25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 x14ac:dyDescent="0.25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 x14ac:dyDescent="0.25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 x14ac:dyDescent="0.25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 x14ac:dyDescent="0.25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 x14ac:dyDescent="0.25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 x14ac:dyDescent="0.25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 x14ac:dyDescent="0.25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 x14ac:dyDescent="0.25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 x14ac:dyDescent="0.25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 x14ac:dyDescent="0.25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 x14ac:dyDescent="0.25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 x14ac:dyDescent="0.25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 x14ac:dyDescent="0.25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 x14ac:dyDescent="0.25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 x14ac:dyDescent="0.25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 x14ac:dyDescent="0.25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 x14ac:dyDescent="0.25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 x14ac:dyDescent="0.25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 x14ac:dyDescent="0.25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 x14ac:dyDescent="0.25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 x14ac:dyDescent="0.25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 x14ac:dyDescent="0.25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 x14ac:dyDescent="0.25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 x14ac:dyDescent="0.25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 x14ac:dyDescent="0.25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 x14ac:dyDescent="0.25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 x14ac:dyDescent="0.25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 x14ac:dyDescent="0.25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 x14ac:dyDescent="0.25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 x14ac:dyDescent="0.25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 x14ac:dyDescent="0.25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 x14ac:dyDescent="0.25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 x14ac:dyDescent="0.25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 x14ac:dyDescent="0.25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 x14ac:dyDescent="0.25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 x14ac:dyDescent="0.25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 x14ac:dyDescent="0.25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 x14ac:dyDescent="0.25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 x14ac:dyDescent="0.25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 x14ac:dyDescent="0.25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 x14ac:dyDescent="0.25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 x14ac:dyDescent="0.25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 x14ac:dyDescent="0.25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 x14ac:dyDescent="0.25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 x14ac:dyDescent="0.25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 x14ac:dyDescent="0.25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 x14ac:dyDescent="0.25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 x14ac:dyDescent="0.25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 x14ac:dyDescent="0.25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 x14ac:dyDescent="0.25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 x14ac:dyDescent="0.25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 x14ac:dyDescent="0.25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 x14ac:dyDescent="0.25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 x14ac:dyDescent="0.25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 x14ac:dyDescent="0.25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 x14ac:dyDescent="0.25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 x14ac:dyDescent="0.25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 x14ac:dyDescent="0.25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 x14ac:dyDescent="0.25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 x14ac:dyDescent="0.25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 x14ac:dyDescent="0.25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 x14ac:dyDescent="0.25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 x14ac:dyDescent="0.25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 x14ac:dyDescent="0.25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 x14ac:dyDescent="0.25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 x14ac:dyDescent="0.25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 x14ac:dyDescent="0.25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 x14ac:dyDescent="0.25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 x14ac:dyDescent="0.25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 x14ac:dyDescent="0.25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 x14ac:dyDescent="0.25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 x14ac:dyDescent="0.25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 x14ac:dyDescent="0.25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 x14ac:dyDescent="0.25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 x14ac:dyDescent="0.25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 x14ac:dyDescent="0.25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 x14ac:dyDescent="0.25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 x14ac:dyDescent="0.25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 x14ac:dyDescent="0.25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 x14ac:dyDescent="0.25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 x14ac:dyDescent="0.25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 x14ac:dyDescent="0.25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 x14ac:dyDescent="0.25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 x14ac:dyDescent="0.25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 x14ac:dyDescent="0.25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 x14ac:dyDescent="0.25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 x14ac:dyDescent="0.25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 x14ac:dyDescent="0.25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 x14ac:dyDescent="0.25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 x14ac:dyDescent="0.25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 x14ac:dyDescent="0.25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 x14ac:dyDescent="0.25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 x14ac:dyDescent="0.25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 x14ac:dyDescent="0.25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 x14ac:dyDescent="0.25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 x14ac:dyDescent="0.25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 x14ac:dyDescent="0.25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 x14ac:dyDescent="0.25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 x14ac:dyDescent="0.25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 x14ac:dyDescent="0.25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 x14ac:dyDescent="0.25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 x14ac:dyDescent="0.25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 x14ac:dyDescent="0.25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 x14ac:dyDescent="0.25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 x14ac:dyDescent="0.25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 x14ac:dyDescent="0.25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 x14ac:dyDescent="0.25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 x14ac:dyDescent="0.25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 x14ac:dyDescent="0.25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 x14ac:dyDescent="0.25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 x14ac:dyDescent="0.25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 x14ac:dyDescent="0.25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 x14ac:dyDescent="0.25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 x14ac:dyDescent="0.25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 x14ac:dyDescent="0.25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 x14ac:dyDescent="0.25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 x14ac:dyDescent="0.25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 x14ac:dyDescent="0.25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 x14ac:dyDescent="0.25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 x14ac:dyDescent="0.25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 x14ac:dyDescent="0.25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 x14ac:dyDescent="0.25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 x14ac:dyDescent="0.25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 x14ac:dyDescent="0.25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 x14ac:dyDescent="0.25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 x14ac:dyDescent="0.25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 x14ac:dyDescent="0.25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 x14ac:dyDescent="0.25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 x14ac:dyDescent="0.25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 x14ac:dyDescent="0.25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 x14ac:dyDescent="0.25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 x14ac:dyDescent="0.25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 x14ac:dyDescent="0.25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 x14ac:dyDescent="0.25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 x14ac:dyDescent="0.25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 x14ac:dyDescent="0.25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 x14ac:dyDescent="0.25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 x14ac:dyDescent="0.25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 x14ac:dyDescent="0.25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 x14ac:dyDescent="0.25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 x14ac:dyDescent="0.25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 x14ac:dyDescent="0.25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 x14ac:dyDescent="0.25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 x14ac:dyDescent="0.25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 x14ac:dyDescent="0.25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 x14ac:dyDescent="0.25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 x14ac:dyDescent="0.25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 x14ac:dyDescent="0.25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 x14ac:dyDescent="0.25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 x14ac:dyDescent="0.25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 x14ac:dyDescent="0.25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 x14ac:dyDescent="0.25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 x14ac:dyDescent="0.25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 x14ac:dyDescent="0.25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 x14ac:dyDescent="0.25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 x14ac:dyDescent="0.25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 x14ac:dyDescent="0.25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 x14ac:dyDescent="0.25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 x14ac:dyDescent="0.25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 x14ac:dyDescent="0.25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 x14ac:dyDescent="0.25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 x14ac:dyDescent="0.25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 x14ac:dyDescent="0.25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 x14ac:dyDescent="0.25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 x14ac:dyDescent="0.25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 x14ac:dyDescent="0.25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 x14ac:dyDescent="0.25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 x14ac:dyDescent="0.25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 x14ac:dyDescent="0.25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 x14ac:dyDescent="0.25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 x14ac:dyDescent="0.25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 x14ac:dyDescent="0.25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 x14ac:dyDescent="0.25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 x14ac:dyDescent="0.25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 x14ac:dyDescent="0.25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 x14ac:dyDescent="0.25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 x14ac:dyDescent="0.25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 x14ac:dyDescent="0.25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 x14ac:dyDescent="0.25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 x14ac:dyDescent="0.25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 x14ac:dyDescent="0.25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 x14ac:dyDescent="0.25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 x14ac:dyDescent="0.25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 x14ac:dyDescent="0.25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 x14ac:dyDescent="0.25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 x14ac:dyDescent="0.25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 x14ac:dyDescent="0.25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 x14ac:dyDescent="0.25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 x14ac:dyDescent="0.25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 x14ac:dyDescent="0.25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 x14ac:dyDescent="0.25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 x14ac:dyDescent="0.25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 x14ac:dyDescent="0.25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 x14ac:dyDescent="0.25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 x14ac:dyDescent="0.25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 x14ac:dyDescent="0.25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 x14ac:dyDescent="0.25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 x14ac:dyDescent="0.25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 x14ac:dyDescent="0.25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 x14ac:dyDescent="0.25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 x14ac:dyDescent="0.25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 x14ac:dyDescent="0.25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 x14ac:dyDescent="0.25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 x14ac:dyDescent="0.25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 x14ac:dyDescent="0.25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 x14ac:dyDescent="0.25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 x14ac:dyDescent="0.25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 x14ac:dyDescent="0.25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 x14ac:dyDescent="0.25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 x14ac:dyDescent="0.25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 x14ac:dyDescent="0.25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 x14ac:dyDescent="0.25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 x14ac:dyDescent="0.25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 x14ac:dyDescent="0.25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 x14ac:dyDescent="0.25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 x14ac:dyDescent="0.25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 x14ac:dyDescent="0.25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 x14ac:dyDescent="0.25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 x14ac:dyDescent="0.25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 x14ac:dyDescent="0.25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 x14ac:dyDescent="0.25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 x14ac:dyDescent="0.25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 x14ac:dyDescent="0.25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 x14ac:dyDescent="0.25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 x14ac:dyDescent="0.25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 x14ac:dyDescent="0.25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 x14ac:dyDescent="0.25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 x14ac:dyDescent="0.25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 x14ac:dyDescent="0.25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 x14ac:dyDescent="0.25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 x14ac:dyDescent="0.25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 x14ac:dyDescent="0.25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 x14ac:dyDescent="0.25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 x14ac:dyDescent="0.25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 x14ac:dyDescent="0.25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 x14ac:dyDescent="0.25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 x14ac:dyDescent="0.25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 x14ac:dyDescent="0.25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 x14ac:dyDescent="0.25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 x14ac:dyDescent="0.25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 x14ac:dyDescent="0.25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 x14ac:dyDescent="0.25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 x14ac:dyDescent="0.25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 x14ac:dyDescent="0.25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 x14ac:dyDescent="0.25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 x14ac:dyDescent="0.25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 x14ac:dyDescent="0.25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 x14ac:dyDescent="0.25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 x14ac:dyDescent="0.25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 x14ac:dyDescent="0.25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 x14ac:dyDescent="0.25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 x14ac:dyDescent="0.25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 x14ac:dyDescent="0.25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 x14ac:dyDescent="0.25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 x14ac:dyDescent="0.25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 x14ac:dyDescent="0.25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 x14ac:dyDescent="0.25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 x14ac:dyDescent="0.25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 x14ac:dyDescent="0.25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 x14ac:dyDescent="0.25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 x14ac:dyDescent="0.25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 x14ac:dyDescent="0.25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 x14ac:dyDescent="0.25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 x14ac:dyDescent="0.25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 x14ac:dyDescent="0.25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 x14ac:dyDescent="0.25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 x14ac:dyDescent="0.25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 x14ac:dyDescent="0.25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 x14ac:dyDescent="0.25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 x14ac:dyDescent="0.25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 x14ac:dyDescent="0.25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 x14ac:dyDescent="0.25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 x14ac:dyDescent="0.25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 x14ac:dyDescent="0.25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 x14ac:dyDescent="0.25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 x14ac:dyDescent="0.25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 x14ac:dyDescent="0.25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 x14ac:dyDescent="0.25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 x14ac:dyDescent="0.25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 x14ac:dyDescent="0.25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 x14ac:dyDescent="0.25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 x14ac:dyDescent="0.25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 x14ac:dyDescent="0.25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 x14ac:dyDescent="0.25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 x14ac:dyDescent="0.25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 x14ac:dyDescent="0.25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 x14ac:dyDescent="0.25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 x14ac:dyDescent="0.25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 x14ac:dyDescent="0.25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 x14ac:dyDescent="0.25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 x14ac:dyDescent="0.25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 x14ac:dyDescent="0.25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 x14ac:dyDescent="0.25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 x14ac:dyDescent="0.25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 x14ac:dyDescent="0.25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 x14ac:dyDescent="0.25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 x14ac:dyDescent="0.25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 x14ac:dyDescent="0.25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 x14ac:dyDescent="0.25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 x14ac:dyDescent="0.25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 x14ac:dyDescent="0.25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 x14ac:dyDescent="0.25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 x14ac:dyDescent="0.25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 x14ac:dyDescent="0.25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 x14ac:dyDescent="0.25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 x14ac:dyDescent="0.25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 x14ac:dyDescent="0.25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 x14ac:dyDescent="0.25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 x14ac:dyDescent="0.25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 x14ac:dyDescent="0.25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 x14ac:dyDescent="0.25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 x14ac:dyDescent="0.25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 x14ac:dyDescent="0.25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 x14ac:dyDescent="0.25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 x14ac:dyDescent="0.25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 x14ac:dyDescent="0.25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 x14ac:dyDescent="0.25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 x14ac:dyDescent="0.25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 x14ac:dyDescent="0.25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 x14ac:dyDescent="0.25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 x14ac:dyDescent="0.25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 x14ac:dyDescent="0.25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 x14ac:dyDescent="0.25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 x14ac:dyDescent="0.25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 x14ac:dyDescent="0.25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 x14ac:dyDescent="0.25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 x14ac:dyDescent="0.25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 x14ac:dyDescent="0.25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 x14ac:dyDescent="0.25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 x14ac:dyDescent="0.25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 x14ac:dyDescent="0.25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 x14ac:dyDescent="0.25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 x14ac:dyDescent="0.25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 x14ac:dyDescent="0.25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 x14ac:dyDescent="0.25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 x14ac:dyDescent="0.25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 x14ac:dyDescent="0.25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 x14ac:dyDescent="0.25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 x14ac:dyDescent="0.25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 x14ac:dyDescent="0.25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 x14ac:dyDescent="0.25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 x14ac:dyDescent="0.25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 x14ac:dyDescent="0.25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 x14ac:dyDescent="0.25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 x14ac:dyDescent="0.25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 x14ac:dyDescent="0.25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 x14ac:dyDescent="0.25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 x14ac:dyDescent="0.25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 x14ac:dyDescent="0.25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 x14ac:dyDescent="0.25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 x14ac:dyDescent="0.25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 x14ac:dyDescent="0.25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 x14ac:dyDescent="0.25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 x14ac:dyDescent="0.25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 x14ac:dyDescent="0.25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 x14ac:dyDescent="0.25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 x14ac:dyDescent="0.25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 x14ac:dyDescent="0.25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 x14ac:dyDescent="0.25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 x14ac:dyDescent="0.25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 x14ac:dyDescent="0.25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 x14ac:dyDescent="0.25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 x14ac:dyDescent="0.25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 x14ac:dyDescent="0.25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 x14ac:dyDescent="0.25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 x14ac:dyDescent="0.25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 x14ac:dyDescent="0.25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 x14ac:dyDescent="0.25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 x14ac:dyDescent="0.25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 x14ac:dyDescent="0.25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 x14ac:dyDescent="0.25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 x14ac:dyDescent="0.25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 x14ac:dyDescent="0.25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 x14ac:dyDescent="0.25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 x14ac:dyDescent="0.25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 x14ac:dyDescent="0.25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 x14ac:dyDescent="0.25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 x14ac:dyDescent="0.25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 x14ac:dyDescent="0.25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 x14ac:dyDescent="0.25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 x14ac:dyDescent="0.25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 x14ac:dyDescent="0.25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 x14ac:dyDescent="0.25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 x14ac:dyDescent="0.25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 x14ac:dyDescent="0.25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 x14ac:dyDescent="0.25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 x14ac:dyDescent="0.25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 x14ac:dyDescent="0.25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 x14ac:dyDescent="0.25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 x14ac:dyDescent="0.25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 x14ac:dyDescent="0.25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 x14ac:dyDescent="0.25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 x14ac:dyDescent="0.25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 x14ac:dyDescent="0.25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 x14ac:dyDescent="0.25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 x14ac:dyDescent="0.25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 x14ac:dyDescent="0.25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 x14ac:dyDescent="0.25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 x14ac:dyDescent="0.25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 x14ac:dyDescent="0.25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 x14ac:dyDescent="0.25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 x14ac:dyDescent="0.25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 x14ac:dyDescent="0.25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 x14ac:dyDescent="0.25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 x14ac:dyDescent="0.25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 x14ac:dyDescent="0.25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 x14ac:dyDescent="0.25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 x14ac:dyDescent="0.25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 x14ac:dyDescent="0.25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 x14ac:dyDescent="0.25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 x14ac:dyDescent="0.25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 x14ac:dyDescent="0.25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 x14ac:dyDescent="0.25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 x14ac:dyDescent="0.25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 x14ac:dyDescent="0.25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 x14ac:dyDescent="0.25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 x14ac:dyDescent="0.25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 x14ac:dyDescent="0.25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 x14ac:dyDescent="0.25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 x14ac:dyDescent="0.25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 x14ac:dyDescent="0.25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 x14ac:dyDescent="0.25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 x14ac:dyDescent="0.25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 x14ac:dyDescent="0.25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 x14ac:dyDescent="0.25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 x14ac:dyDescent="0.25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 x14ac:dyDescent="0.25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 x14ac:dyDescent="0.25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 x14ac:dyDescent="0.25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 x14ac:dyDescent="0.25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 x14ac:dyDescent="0.25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 x14ac:dyDescent="0.25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 x14ac:dyDescent="0.25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 x14ac:dyDescent="0.25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 x14ac:dyDescent="0.25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 x14ac:dyDescent="0.25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 x14ac:dyDescent="0.25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 x14ac:dyDescent="0.25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 x14ac:dyDescent="0.25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 x14ac:dyDescent="0.25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 x14ac:dyDescent="0.25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 x14ac:dyDescent="0.25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 x14ac:dyDescent="0.25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 x14ac:dyDescent="0.25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 x14ac:dyDescent="0.25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 x14ac:dyDescent="0.25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 x14ac:dyDescent="0.25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 x14ac:dyDescent="0.25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 x14ac:dyDescent="0.25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 x14ac:dyDescent="0.25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 x14ac:dyDescent="0.25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 x14ac:dyDescent="0.25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 x14ac:dyDescent="0.25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 x14ac:dyDescent="0.25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 x14ac:dyDescent="0.25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 x14ac:dyDescent="0.25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 x14ac:dyDescent="0.25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 x14ac:dyDescent="0.25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 x14ac:dyDescent="0.25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 x14ac:dyDescent="0.25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 x14ac:dyDescent="0.25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 x14ac:dyDescent="0.25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 x14ac:dyDescent="0.25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 x14ac:dyDescent="0.25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 x14ac:dyDescent="0.25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 x14ac:dyDescent="0.25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 x14ac:dyDescent="0.25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 x14ac:dyDescent="0.25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 x14ac:dyDescent="0.25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 x14ac:dyDescent="0.25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 x14ac:dyDescent="0.25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 x14ac:dyDescent="0.25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 x14ac:dyDescent="0.25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 x14ac:dyDescent="0.25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 x14ac:dyDescent="0.25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 x14ac:dyDescent="0.25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 x14ac:dyDescent="0.25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 x14ac:dyDescent="0.25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 x14ac:dyDescent="0.25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 x14ac:dyDescent="0.25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 x14ac:dyDescent="0.25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 x14ac:dyDescent="0.25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 x14ac:dyDescent="0.25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 x14ac:dyDescent="0.25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 x14ac:dyDescent="0.25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 x14ac:dyDescent="0.25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 x14ac:dyDescent="0.25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 x14ac:dyDescent="0.25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 x14ac:dyDescent="0.25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 x14ac:dyDescent="0.25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 x14ac:dyDescent="0.25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 x14ac:dyDescent="0.25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 x14ac:dyDescent="0.25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 x14ac:dyDescent="0.25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 x14ac:dyDescent="0.25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 x14ac:dyDescent="0.25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 x14ac:dyDescent="0.25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 x14ac:dyDescent="0.25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 x14ac:dyDescent="0.25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 x14ac:dyDescent="0.25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 x14ac:dyDescent="0.25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 x14ac:dyDescent="0.25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 x14ac:dyDescent="0.25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 x14ac:dyDescent="0.25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 x14ac:dyDescent="0.25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 x14ac:dyDescent="0.25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 x14ac:dyDescent="0.25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 x14ac:dyDescent="0.25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 x14ac:dyDescent="0.25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 x14ac:dyDescent="0.25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 x14ac:dyDescent="0.25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 x14ac:dyDescent="0.25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 x14ac:dyDescent="0.25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 x14ac:dyDescent="0.25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 x14ac:dyDescent="0.25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 x14ac:dyDescent="0.25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 x14ac:dyDescent="0.25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 x14ac:dyDescent="0.25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 x14ac:dyDescent="0.25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 x14ac:dyDescent="0.25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 x14ac:dyDescent="0.25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 x14ac:dyDescent="0.25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 x14ac:dyDescent="0.25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 x14ac:dyDescent="0.25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 x14ac:dyDescent="0.25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 x14ac:dyDescent="0.25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 x14ac:dyDescent="0.25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 x14ac:dyDescent="0.25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 x14ac:dyDescent="0.25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 x14ac:dyDescent="0.25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 x14ac:dyDescent="0.25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 x14ac:dyDescent="0.25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 x14ac:dyDescent="0.25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 x14ac:dyDescent="0.25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 x14ac:dyDescent="0.25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 x14ac:dyDescent="0.25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 x14ac:dyDescent="0.25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 x14ac:dyDescent="0.25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 x14ac:dyDescent="0.25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 x14ac:dyDescent="0.25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 x14ac:dyDescent="0.25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 x14ac:dyDescent="0.25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 x14ac:dyDescent="0.25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 x14ac:dyDescent="0.25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 x14ac:dyDescent="0.25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 x14ac:dyDescent="0.25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 x14ac:dyDescent="0.25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 x14ac:dyDescent="0.25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 x14ac:dyDescent="0.25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 x14ac:dyDescent="0.25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 x14ac:dyDescent="0.25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 x14ac:dyDescent="0.25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 x14ac:dyDescent="0.25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 x14ac:dyDescent="0.25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 x14ac:dyDescent="0.25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 x14ac:dyDescent="0.25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 x14ac:dyDescent="0.25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 x14ac:dyDescent="0.25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 x14ac:dyDescent="0.25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 x14ac:dyDescent="0.25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 x14ac:dyDescent="0.25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 x14ac:dyDescent="0.25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 x14ac:dyDescent="0.25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 x14ac:dyDescent="0.25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 x14ac:dyDescent="0.25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 x14ac:dyDescent="0.25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 x14ac:dyDescent="0.25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 x14ac:dyDescent="0.25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 x14ac:dyDescent="0.25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 x14ac:dyDescent="0.25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 x14ac:dyDescent="0.25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 x14ac:dyDescent="0.25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 x14ac:dyDescent="0.25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 x14ac:dyDescent="0.25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 x14ac:dyDescent="0.25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 x14ac:dyDescent="0.25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 x14ac:dyDescent="0.25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 x14ac:dyDescent="0.25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 x14ac:dyDescent="0.25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 x14ac:dyDescent="0.25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 x14ac:dyDescent="0.25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 x14ac:dyDescent="0.25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 x14ac:dyDescent="0.25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 x14ac:dyDescent="0.25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 x14ac:dyDescent="0.25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 x14ac:dyDescent="0.25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 x14ac:dyDescent="0.25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 x14ac:dyDescent="0.25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 x14ac:dyDescent="0.25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 x14ac:dyDescent="0.25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 x14ac:dyDescent="0.25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 x14ac:dyDescent="0.25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 x14ac:dyDescent="0.25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 x14ac:dyDescent="0.25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 x14ac:dyDescent="0.25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 x14ac:dyDescent="0.25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 x14ac:dyDescent="0.25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 x14ac:dyDescent="0.25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 x14ac:dyDescent="0.25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 x14ac:dyDescent="0.25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 x14ac:dyDescent="0.25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 x14ac:dyDescent="0.25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 x14ac:dyDescent="0.25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 x14ac:dyDescent="0.25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 x14ac:dyDescent="0.25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 x14ac:dyDescent="0.25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 x14ac:dyDescent="0.25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 x14ac:dyDescent="0.25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 x14ac:dyDescent="0.25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 x14ac:dyDescent="0.25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 x14ac:dyDescent="0.25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 x14ac:dyDescent="0.25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 x14ac:dyDescent="0.25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 x14ac:dyDescent="0.25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 x14ac:dyDescent="0.25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 x14ac:dyDescent="0.25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 x14ac:dyDescent="0.25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 x14ac:dyDescent="0.25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 x14ac:dyDescent="0.25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 x14ac:dyDescent="0.25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 x14ac:dyDescent="0.25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 x14ac:dyDescent="0.25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 x14ac:dyDescent="0.25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 x14ac:dyDescent="0.25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 x14ac:dyDescent="0.25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 x14ac:dyDescent="0.25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 x14ac:dyDescent="0.25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 x14ac:dyDescent="0.25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 x14ac:dyDescent="0.25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 x14ac:dyDescent="0.25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 x14ac:dyDescent="0.25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 x14ac:dyDescent="0.25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 x14ac:dyDescent="0.25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 x14ac:dyDescent="0.25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 x14ac:dyDescent="0.25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 x14ac:dyDescent="0.25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 x14ac:dyDescent="0.25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 x14ac:dyDescent="0.25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 x14ac:dyDescent="0.25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 x14ac:dyDescent="0.25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 x14ac:dyDescent="0.25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 x14ac:dyDescent="0.25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 x14ac:dyDescent="0.25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 x14ac:dyDescent="0.25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 x14ac:dyDescent="0.25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 x14ac:dyDescent="0.25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 x14ac:dyDescent="0.25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 x14ac:dyDescent="0.25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 x14ac:dyDescent="0.25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 x14ac:dyDescent="0.25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 x14ac:dyDescent="0.25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 x14ac:dyDescent="0.25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 x14ac:dyDescent="0.25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 x14ac:dyDescent="0.25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 x14ac:dyDescent="0.25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 x14ac:dyDescent="0.25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 x14ac:dyDescent="0.25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 x14ac:dyDescent="0.25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 x14ac:dyDescent="0.25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 x14ac:dyDescent="0.25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 x14ac:dyDescent="0.25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 x14ac:dyDescent="0.25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 x14ac:dyDescent="0.25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 x14ac:dyDescent="0.25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 x14ac:dyDescent="0.25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 x14ac:dyDescent="0.25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 x14ac:dyDescent="0.25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 x14ac:dyDescent="0.25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 x14ac:dyDescent="0.25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 x14ac:dyDescent="0.25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 x14ac:dyDescent="0.25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 x14ac:dyDescent="0.25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 x14ac:dyDescent="0.25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 x14ac:dyDescent="0.25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 x14ac:dyDescent="0.25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 x14ac:dyDescent="0.25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 x14ac:dyDescent="0.25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 x14ac:dyDescent="0.25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 x14ac:dyDescent="0.25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 x14ac:dyDescent="0.25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 x14ac:dyDescent="0.25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 x14ac:dyDescent="0.25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 x14ac:dyDescent="0.25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 x14ac:dyDescent="0.25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 x14ac:dyDescent="0.25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 x14ac:dyDescent="0.25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 x14ac:dyDescent="0.25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 x14ac:dyDescent="0.25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 x14ac:dyDescent="0.25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 x14ac:dyDescent="0.25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 x14ac:dyDescent="0.25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 x14ac:dyDescent="0.25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 x14ac:dyDescent="0.25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 x14ac:dyDescent="0.25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 x14ac:dyDescent="0.25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 x14ac:dyDescent="0.25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 x14ac:dyDescent="0.25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 x14ac:dyDescent="0.25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 x14ac:dyDescent="0.25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 x14ac:dyDescent="0.25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 x14ac:dyDescent="0.25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 x14ac:dyDescent="0.25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 x14ac:dyDescent="0.25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 x14ac:dyDescent="0.25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 x14ac:dyDescent="0.25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 x14ac:dyDescent="0.25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 x14ac:dyDescent="0.25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 x14ac:dyDescent="0.25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 x14ac:dyDescent="0.25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 x14ac:dyDescent="0.25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 x14ac:dyDescent="0.25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 x14ac:dyDescent="0.25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 x14ac:dyDescent="0.25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 x14ac:dyDescent="0.25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 x14ac:dyDescent="0.25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 x14ac:dyDescent="0.25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 x14ac:dyDescent="0.25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 x14ac:dyDescent="0.25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 x14ac:dyDescent="0.25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 x14ac:dyDescent="0.25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 x14ac:dyDescent="0.25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 x14ac:dyDescent="0.25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 x14ac:dyDescent="0.25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 x14ac:dyDescent="0.25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 x14ac:dyDescent="0.25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 x14ac:dyDescent="0.25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 x14ac:dyDescent="0.25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 x14ac:dyDescent="0.25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 x14ac:dyDescent="0.25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 x14ac:dyDescent="0.25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 x14ac:dyDescent="0.25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 x14ac:dyDescent="0.25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 x14ac:dyDescent="0.25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 x14ac:dyDescent="0.25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 x14ac:dyDescent="0.25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 x14ac:dyDescent="0.25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 x14ac:dyDescent="0.25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 x14ac:dyDescent="0.25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 x14ac:dyDescent="0.25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 x14ac:dyDescent="0.25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 x14ac:dyDescent="0.25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 x14ac:dyDescent="0.25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 x14ac:dyDescent="0.25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 x14ac:dyDescent="0.25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 x14ac:dyDescent="0.25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 x14ac:dyDescent="0.25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 x14ac:dyDescent="0.25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 x14ac:dyDescent="0.25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 x14ac:dyDescent="0.25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 x14ac:dyDescent="0.25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 x14ac:dyDescent="0.25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 x14ac:dyDescent="0.25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 x14ac:dyDescent="0.25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 x14ac:dyDescent="0.25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 x14ac:dyDescent="0.25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 x14ac:dyDescent="0.25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 x14ac:dyDescent="0.25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 x14ac:dyDescent="0.25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 x14ac:dyDescent="0.25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 x14ac:dyDescent="0.25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 x14ac:dyDescent="0.25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 x14ac:dyDescent="0.25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 x14ac:dyDescent="0.25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 x14ac:dyDescent="0.25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 x14ac:dyDescent="0.25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 x14ac:dyDescent="0.25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 x14ac:dyDescent="0.25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 x14ac:dyDescent="0.25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 x14ac:dyDescent="0.25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 x14ac:dyDescent="0.25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 x14ac:dyDescent="0.25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 x14ac:dyDescent="0.25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 x14ac:dyDescent="0.25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 x14ac:dyDescent="0.25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 x14ac:dyDescent="0.25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 x14ac:dyDescent="0.25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 x14ac:dyDescent="0.25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 x14ac:dyDescent="0.25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 x14ac:dyDescent="0.25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 x14ac:dyDescent="0.25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 x14ac:dyDescent="0.25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 x14ac:dyDescent="0.25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 x14ac:dyDescent="0.25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 x14ac:dyDescent="0.25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 x14ac:dyDescent="0.25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 x14ac:dyDescent="0.25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 x14ac:dyDescent="0.25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 x14ac:dyDescent="0.25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 x14ac:dyDescent="0.25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 x14ac:dyDescent="0.25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 x14ac:dyDescent="0.25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 x14ac:dyDescent="0.25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 x14ac:dyDescent="0.25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 x14ac:dyDescent="0.25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 x14ac:dyDescent="0.25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 x14ac:dyDescent="0.25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 x14ac:dyDescent="0.25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 x14ac:dyDescent="0.25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 x14ac:dyDescent="0.25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 x14ac:dyDescent="0.25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 x14ac:dyDescent="0.25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 x14ac:dyDescent="0.25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 x14ac:dyDescent="0.25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 x14ac:dyDescent="0.25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 x14ac:dyDescent="0.25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 x14ac:dyDescent="0.25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 x14ac:dyDescent="0.25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 x14ac:dyDescent="0.25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 x14ac:dyDescent="0.25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 x14ac:dyDescent="0.25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 x14ac:dyDescent="0.25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 x14ac:dyDescent="0.25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 x14ac:dyDescent="0.25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 x14ac:dyDescent="0.25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 x14ac:dyDescent="0.25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 x14ac:dyDescent="0.25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 x14ac:dyDescent="0.25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 x14ac:dyDescent="0.25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 x14ac:dyDescent="0.25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 x14ac:dyDescent="0.25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 x14ac:dyDescent="0.25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 x14ac:dyDescent="0.25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 x14ac:dyDescent="0.25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 x14ac:dyDescent="0.25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 x14ac:dyDescent="0.25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 x14ac:dyDescent="0.25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 x14ac:dyDescent="0.25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 x14ac:dyDescent="0.25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 x14ac:dyDescent="0.25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 x14ac:dyDescent="0.25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 x14ac:dyDescent="0.25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 x14ac:dyDescent="0.25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 x14ac:dyDescent="0.25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 x14ac:dyDescent="0.25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 x14ac:dyDescent="0.25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 x14ac:dyDescent="0.25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 x14ac:dyDescent="0.25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 x14ac:dyDescent="0.25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 x14ac:dyDescent="0.25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 x14ac:dyDescent="0.25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 x14ac:dyDescent="0.25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 x14ac:dyDescent="0.25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 x14ac:dyDescent="0.25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 x14ac:dyDescent="0.25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 x14ac:dyDescent="0.25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 x14ac:dyDescent="0.25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 x14ac:dyDescent="0.25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 x14ac:dyDescent="0.25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 x14ac:dyDescent="0.25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 x14ac:dyDescent="0.25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 x14ac:dyDescent="0.25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 x14ac:dyDescent="0.25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 x14ac:dyDescent="0.25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 x14ac:dyDescent="0.25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 x14ac:dyDescent="0.25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 x14ac:dyDescent="0.25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 x14ac:dyDescent="0.25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 x14ac:dyDescent="0.25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 x14ac:dyDescent="0.25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 x14ac:dyDescent="0.25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 x14ac:dyDescent="0.25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 x14ac:dyDescent="0.25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 x14ac:dyDescent="0.25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 x14ac:dyDescent="0.25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 x14ac:dyDescent="0.25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 x14ac:dyDescent="0.25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 x14ac:dyDescent="0.25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 x14ac:dyDescent="0.25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 x14ac:dyDescent="0.25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 x14ac:dyDescent="0.25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 x14ac:dyDescent="0.25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 x14ac:dyDescent="0.25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 x14ac:dyDescent="0.25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 x14ac:dyDescent="0.25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 x14ac:dyDescent="0.25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 x14ac:dyDescent="0.25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 x14ac:dyDescent="0.25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 x14ac:dyDescent="0.25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 x14ac:dyDescent="0.25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 x14ac:dyDescent="0.25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 x14ac:dyDescent="0.25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 x14ac:dyDescent="0.25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 x14ac:dyDescent="0.25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 x14ac:dyDescent="0.25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 x14ac:dyDescent="0.25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 x14ac:dyDescent="0.25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 x14ac:dyDescent="0.25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 x14ac:dyDescent="0.25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 x14ac:dyDescent="0.25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 x14ac:dyDescent="0.25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 x14ac:dyDescent="0.25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 x14ac:dyDescent="0.25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 x14ac:dyDescent="0.25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 x14ac:dyDescent="0.25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 x14ac:dyDescent="0.25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 x14ac:dyDescent="0.25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 x14ac:dyDescent="0.25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 x14ac:dyDescent="0.25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 x14ac:dyDescent="0.25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 x14ac:dyDescent="0.25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 x14ac:dyDescent="0.25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 x14ac:dyDescent="0.25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 x14ac:dyDescent="0.25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 x14ac:dyDescent="0.25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 x14ac:dyDescent="0.25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 x14ac:dyDescent="0.25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 x14ac:dyDescent="0.25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 x14ac:dyDescent="0.25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 x14ac:dyDescent="0.25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 x14ac:dyDescent="0.25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 x14ac:dyDescent="0.25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 x14ac:dyDescent="0.25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 x14ac:dyDescent="0.25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 x14ac:dyDescent="0.25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 x14ac:dyDescent="0.25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 x14ac:dyDescent="0.25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 x14ac:dyDescent="0.25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 x14ac:dyDescent="0.25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 x14ac:dyDescent="0.25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 x14ac:dyDescent="0.25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 x14ac:dyDescent="0.25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 x14ac:dyDescent="0.25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 x14ac:dyDescent="0.25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 x14ac:dyDescent="0.25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 x14ac:dyDescent="0.25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 x14ac:dyDescent="0.25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 x14ac:dyDescent="0.25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 x14ac:dyDescent="0.25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 x14ac:dyDescent="0.25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 x14ac:dyDescent="0.25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 x14ac:dyDescent="0.25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 x14ac:dyDescent="0.25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 x14ac:dyDescent="0.25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 x14ac:dyDescent="0.25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 x14ac:dyDescent="0.25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 x14ac:dyDescent="0.25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 x14ac:dyDescent="0.25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 x14ac:dyDescent="0.25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 x14ac:dyDescent="0.25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 x14ac:dyDescent="0.25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 x14ac:dyDescent="0.25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 x14ac:dyDescent="0.25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 x14ac:dyDescent="0.25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 x14ac:dyDescent="0.25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 x14ac:dyDescent="0.25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 x14ac:dyDescent="0.25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 x14ac:dyDescent="0.25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 x14ac:dyDescent="0.25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 x14ac:dyDescent="0.25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 x14ac:dyDescent="0.25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 x14ac:dyDescent="0.25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 x14ac:dyDescent="0.25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 x14ac:dyDescent="0.25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 x14ac:dyDescent="0.25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 x14ac:dyDescent="0.25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 x14ac:dyDescent="0.25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 x14ac:dyDescent="0.25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 x14ac:dyDescent="0.25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 x14ac:dyDescent="0.25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 x14ac:dyDescent="0.25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 x14ac:dyDescent="0.25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 x14ac:dyDescent="0.25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 x14ac:dyDescent="0.25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 x14ac:dyDescent="0.25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 x14ac:dyDescent="0.25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 x14ac:dyDescent="0.25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 x14ac:dyDescent="0.25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 x14ac:dyDescent="0.25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 x14ac:dyDescent="0.25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 x14ac:dyDescent="0.25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 x14ac:dyDescent="0.25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 x14ac:dyDescent="0.25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 x14ac:dyDescent="0.25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 x14ac:dyDescent="0.25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 x14ac:dyDescent="0.25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 x14ac:dyDescent="0.25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 x14ac:dyDescent="0.25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 x14ac:dyDescent="0.25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 x14ac:dyDescent="0.25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 x14ac:dyDescent="0.25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 x14ac:dyDescent="0.25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 x14ac:dyDescent="0.25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 x14ac:dyDescent="0.25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 x14ac:dyDescent="0.25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 x14ac:dyDescent="0.25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 x14ac:dyDescent="0.25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 x14ac:dyDescent="0.25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 x14ac:dyDescent="0.25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 x14ac:dyDescent="0.25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 x14ac:dyDescent="0.25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 x14ac:dyDescent="0.25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 x14ac:dyDescent="0.25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 x14ac:dyDescent="0.25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 x14ac:dyDescent="0.25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 x14ac:dyDescent="0.25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 x14ac:dyDescent="0.25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 x14ac:dyDescent="0.25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 x14ac:dyDescent="0.25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 x14ac:dyDescent="0.25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 x14ac:dyDescent="0.25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 x14ac:dyDescent="0.25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 x14ac:dyDescent="0.25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 x14ac:dyDescent="0.25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 x14ac:dyDescent="0.25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 x14ac:dyDescent="0.25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 x14ac:dyDescent="0.25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 x14ac:dyDescent="0.25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 x14ac:dyDescent="0.25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 x14ac:dyDescent="0.25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 x14ac:dyDescent="0.25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 x14ac:dyDescent="0.25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 x14ac:dyDescent="0.25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 x14ac:dyDescent="0.25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 x14ac:dyDescent="0.25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 x14ac:dyDescent="0.25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 x14ac:dyDescent="0.25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 x14ac:dyDescent="0.25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 x14ac:dyDescent="0.25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 x14ac:dyDescent="0.25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 x14ac:dyDescent="0.25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 x14ac:dyDescent="0.25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 x14ac:dyDescent="0.25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 x14ac:dyDescent="0.25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 x14ac:dyDescent="0.25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 x14ac:dyDescent="0.25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 x14ac:dyDescent="0.25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 x14ac:dyDescent="0.25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 x14ac:dyDescent="0.25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 x14ac:dyDescent="0.25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 x14ac:dyDescent="0.25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 x14ac:dyDescent="0.25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 x14ac:dyDescent="0.25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 x14ac:dyDescent="0.25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 x14ac:dyDescent="0.25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 x14ac:dyDescent="0.25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 x14ac:dyDescent="0.25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 x14ac:dyDescent="0.25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 x14ac:dyDescent="0.25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 x14ac:dyDescent="0.25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 x14ac:dyDescent="0.25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 x14ac:dyDescent="0.25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 x14ac:dyDescent="0.25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 x14ac:dyDescent="0.25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 x14ac:dyDescent="0.25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 x14ac:dyDescent="0.25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 x14ac:dyDescent="0.25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 x14ac:dyDescent="0.25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 x14ac:dyDescent="0.25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 x14ac:dyDescent="0.25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 x14ac:dyDescent="0.25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 x14ac:dyDescent="0.25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 x14ac:dyDescent="0.25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 x14ac:dyDescent="0.25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 x14ac:dyDescent="0.25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 x14ac:dyDescent="0.25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 x14ac:dyDescent="0.25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 x14ac:dyDescent="0.25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 x14ac:dyDescent="0.25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 x14ac:dyDescent="0.25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 x14ac:dyDescent="0.25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 x14ac:dyDescent="0.25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 x14ac:dyDescent="0.25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 x14ac:dyDescent="0.25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 x14ac:dyDescent="0.25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 x14ac:dyDescent="0.25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 x14ac:dyDescent="0.25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 x14ac:dyDescent="0.25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 x14ac:dyDescent="0.25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 x14ac:dyDescent="0.25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 x14ac:dyDescent="0.25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 x14ac:dyDescent="0.25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 x14ac:dyDescent="0.25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 x14ac:dyDescent="0.25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 x14ac:dyDescent="0.25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 x14ac:dyDescent="0.25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 x14ac:dyDescent="0.25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 x14ac:dyDescent="0.25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 x14ac:dyDescent="0.25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 x14ac:dyDescent="0.25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 x14ac:dyDescent="0.25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 x14ac:dyDescent="0.25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 x14ac:dyDescent="0.25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 x14ac:dyDescent="0.25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 x14ac:dyDescent="0.25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 x14ac:dyDescent="0.25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 x14ac:dyDescent="0.25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 x14ac:dyDescent="0.25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 x14ac:dyDescent="0.25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 x14ac:dyDescent="0.25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 x14ac:dyDescent="0.25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 x14ac:dyDescent="0.25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 x14ac:dyDescent="0.25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 x14ac:dyDescent="0.25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 x14ac:dyDescent="0.25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 x14ac:dyDescent="0.25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 x14ac:dyDescent="0.25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 x14ac:dyDescent="0.25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 x14ac:dyDescent="0.25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 x14ac:dyDescent="0.25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 x14ac:dyDescent="0.25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 x14ac:dyDescent="0.25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 x14ac:dyDescent="0.25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 x14ac:dyDescent="0.25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 x14ac:dyDescent="0.25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 x14ac:dyDescent="0.25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 x14ac:dyDescent="0.25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 x14ac:dyDescent="0.25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 x14ac:dyDescent="0.25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 x14ac:dyDescent="0.25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 x14ac:dyDescent="0.25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 x14ac:dyDescent="0.25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 x14ac:dyDescent="0.25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 x14ac:dyDescent="0.25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 x14ac:dyDescent="0.25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 x14ac:dyDescent="0.25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 x14ac:dyDescent="0.25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 x14ac:dyDescent="0.25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 x14ac:dyDescent="0.25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 x14ac:dyDescent="0.25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 x14ac:dyDescent="0.25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 x14ac:dyDescent="0.25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 x14ac:dyDescent="0.25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 x14ac:dyDescent="0.25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 x14ac:dyDescent="0.25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 x14ac:dyDescent="0.25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 x14ac:dyDescent="0.25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 x14ac:dyDescent="0.25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 x14ac:dyDescent="0.25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 x14ac:dyDescent="0.25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 x14ac:dyDescent="0.25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 x14ac:dyDescent="0.25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 x14ac:dyDescent="0.25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 x14ac:dyDescent="0.25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 x14ac:dyDescent="0.25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 x14ac:dyDescent="0.25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 x14ac:dyDescent="0.25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 x14ac:dyDescent="0.25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 x14ac:dyDescent="0.25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 x14ac:dyDescent="0.25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 x14ac:dyDescent="0.25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 x14ac:dyDescent="0.25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 x14ac:dyDescent="0.25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 x14ac:dyDescent="0.25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 x14ac:dyDescent="0.25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 x14ac:dyDescent="0.25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 x14ac:dyDescent="0.25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 x14ac:dyDescent="0.25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 x14ac:dyDescent="0.25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 x14ac:dyDescent="0.25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 x14ac:dyDescent="0.25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 x14ac:dyDescent="0.25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 x14ac:dyDescent="0.25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 x14ac:dyDescent="0.25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 x14ac:dyDescent="0.25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 x14ac:dyDescent="0.25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 x14ac:dyDescent="0.25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 x14ac:dyDescent="0.25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 x14ac:dyDescent="0.25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 x14ac:dyDescent="0.25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 x14ac:dyDescent="0.25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 x14ac:dyDescent="0.25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 x14ac:dyDescent="0.25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 x14ac:dyDescent="0.25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 x14ac:dyDescent="0.25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 x14ac:dyDescent="0.25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 x14ac:dyDescent="0.25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 x14ac:dyDescent="0.25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 x14ac:dyDescent="0.25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 x14ac:dyDescent="0.25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 x14ac:dyDescent="0.25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 x14ac:dyDescent="0.25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 x14ac:dyDescent="0.25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 x14ac:dyDescent="0.25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 x14ac:dyDescent="0.25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 x14ac:dyDescent="0.25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 x14ac:dyDescent="0.25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 x14ac:dyDescent="0.25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 x14ac:dyDescent="0.25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 x14ac:dyDescent="0.25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 x14ac:dyDescent="0.25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 x14ac:dyDescent="0.25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 x14ac:dyDescent="0.25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 x14ac:dyDescent="0.25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 x14ac:dyDescent="0.25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 x14ac:dyDescent="0.25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 x14ac:dyDescent="0.25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 x14ac:dyDescent="0.25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 x14ac:dyDescent="0.25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 x14ac:dyDescent="0.25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 x14ac:dyDescent="0.25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 x14ac:dyDescent="0.25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 x14ac:dyDescent="0.25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 x14ac:dyDescent="0.25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 x14ac:dyDescent="0.25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 x14ac:dyDescent="0.25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 x14ac:dyDescent="0.25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 x14ac:dyDescent="0.25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 x14ac:dyDescent="0.25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 x14ac:dyDescent="0.25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 x14ac:dyDescent="0.25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 x14ac:dyDescent="0.25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 x14ac:dyDescent="0.25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 x14ac:dyDescent="0.25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 x14ac:dyDescent="0.25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 x14ac:dyDescent="0.25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 x14ac:dyDescent="0.25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 x14ac:dyDescent="0.25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 x14ac:dyDescent="0.25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 x14ac:dyDescent="0.25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 x14ac:dyDescent="0.25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 x14ac:dyDescent="0.25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 x14ac:dyDescent="0.25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 x14ac:dyDescent="0.25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 x14ac:dyDescent="0.25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 x14ac:dyDescent="0.25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 x14ac:dyDescent="0.25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 x14ac:dyDescent="0.25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 x14ac:dyDescent="0.25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 x14ac:dyDescent="0.25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 x14ac:dyDescent="0.25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 x14ac:dyDescent="0.25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 x14ac:dyDescent="0.25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 x14ac:dyDescent="0.25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 x14ac:dyDescent="0.25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 x14ac:dyDescent="0.25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 x14ac:dyDescent="0.25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 x14ac:dyDescent="0.25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 x14ac:dyDescent="0.25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 x14ac:dyDescent="0.25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 x14ac:dyDescent="0.25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 x14ac:dyDescent="0.25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 x14ac:dyDescent="0.25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 x14ac:dyDescent="0.25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 x14ac:dyDescent="0.25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 x14ac:dyDescent="0.25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 x14ac:dyDescent="0.25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 x14ac:dyDescent="0.25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 x14ac:dyDescent="0.25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 x14ac:dyDescent="0.25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 x14ac:dyDescent="0.25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 x14ac:dyDescent="0.25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 x14ac:dyDescent="0.25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 x14ac:dyDescent="0.25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 x14ac:dyDescent="0.25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 x14ac:dyDescent="0.25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 x14ac:dyDescent="0.25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 x14ac:dyDescent="0.25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 x14ac:dyDescent="0.25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 x14ac:dyDescent="0.25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 x14ac:dyDescent="0.25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 x14ac:dyDescent="0.25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 x14ac:dyDescent="0.25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 x14ac:dyDescent="0.25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 x14ac:dyDescent="0.25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 x14ac:dyDescent="0.25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 x14ac:dyDescent="0.25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 x14ac:dyDescent="0.25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 x14ac:dyDescent="0.25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 x14ac:dyDescent="0.25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 x14ac:dyDescent="0.25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 x14ac:dyDescent="0.25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 x14ac:dyDescent="0.25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 x14ac:dyDescent="0.25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 x14ac:dyDescent="0.25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 x14ac:dyDescent="0.25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 x14ac:dyDescent="0.25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 x14ac:dyDescent="0.25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 x14ac:dyDescent="0.25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 x14ac:dyDescent="0.25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 x14ac:dyDescent="0.25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 x14ac:dyDescent="0.25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 x14ac:dyDescent="0.25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 x14ac:dyDescent="0.25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 x14ac:dyDescent="0.25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 x14ac:dyDescent="0.25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 x14ac:dyDescent="0.25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 x14ac:dyDescent="0.25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 x14ac:dyDescent="0.25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 x14ac:dyDescent="0.25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 x14ac:dyDescent="0.25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 x14ac:dyDescent="0.25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 x14ac:dyDescent="0.25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 x14ac:dyDescent="0.25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 x14ac:dyDescent="0.25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 x14ac:dyDescent="0.25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 x14ac:dyDescent="0.25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 x14ac:dyDescent="0.25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 x14ac:dyDescent="0.25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 x14ac:dyDescent="0.25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 x14ac:dyDescent="0.25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 x14ac:dyDescent="0.25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 x14ac:dyDescent="0.25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 x14ac:dyDescent="0.25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 x14ac:dyDescent="0.25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 x14ac:dyDescent="0.25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 x14ac:dyDescent="0.25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 x14ac:dyDescent="0.25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 x14ac:dyDescent="0.25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 x14ac:dyDescent="0.25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 x14ac:dyDescent="0.25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 x14ac:dyDescent="0.25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 x14ac:dyDescent="0.25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 x14ac:dyDescent="0.25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 x14ac:dyDescent="0.25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 x14ac:dyDescent="0.25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 x14ac:dyDescent="0.25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 x14ac:dyDescent="0.25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 x14ac:dyDescent="0.25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 x14ac:dyDescent="0.25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 x14ac:dyDescent="0.25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 x14ac:dyDescent="0.25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 x14ac:dyDescent="0.25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 x14ac:dyDescent="0.25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 x14ac:dyDescent="0.25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 x14ac:dyDescent="0.25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 x14ac:dyDescent="0.25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 x14ac:dyDescent="0.25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 x14ac:dyDescent="0.25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 x14ac:dyDescent="0.25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 x14ac:dyDescent="0.25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 x14ac:dyDescent="0.25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 x14ac:dyDescent="0.25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 x14ac:dyDescent="0.25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 x14ac:dyDescent="0.25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 x14ac:dyDescent="0.25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 x14ac:dyDescent="0.25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 x14ac:dyDescent="0.25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 x14ac:dyDescent="0.25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 x14ac:dyDescent="0.25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 x14ac:dyDescent="0.25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 x14ac:dyDescent="0.25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 x14ac:dyDescent="0.25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 x14ac:dyDescent="0.25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 x14ac:dyDescent="0.25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 x14ac:dyDescent="0.25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 x14ac:dyDescent="0.25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 x14ac:dyDescent="0.25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 x14ac:dyDescent="0.25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 x14ac:dyDescent="0.25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 x14ac:dyDescent="0.25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 x14ac:dyDescent="0.25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 x14ac:dyDescent="0.25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 x14ac:dyDescent="0.25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 x14ac:dyDescent="0.25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 x14ac:dyDescent="0.25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 x14ac:dyDescent="0.25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 x14ac:dyDescent="0.25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 x14ac:dyDescent="0.25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 x14ac:dyDescent="0.25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 x14ac:dyDescent="0.25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 x14ac:dyDescent="0.25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 x14ac:dyDescent="0.25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 x14ac:dyDescent="0.25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 x14ac:dyDescent="0.25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 x14ac:dyDescent="0.25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 x14ac:dyDescent="0.25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 x14ac:dyDescent="0.25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 x14ac:dyDescent="0.25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 x14ac:dyDescent="0.25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 x14ac:dyDescent="0.25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 x14ac:dyDescent="0.25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 x14ac:dyDescent="0.25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 x14ac:dyDescent="0.25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 x14ac:dyDescent="0.25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 x14ac:dyDescent="0.25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 x14ac:dyDescent="0.25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 x14ac:dyDescent="0.25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 x14ac:dyDescent="0.25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 x14ac:dyDescent="0.25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 x14ac:dyDescent="0.25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 x14ac:dyDescent="0.25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 x14ac:dyDescent="0.25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 x14ac:dyDescent="0.25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 x14ac:dyDescent="0.25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 x14ac:dyDescent="0.25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 x14ac:dyDescent="0.25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 x14ac:dyDescent="0.25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 x14ac:dyDescent="0.25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 x14ac:dyDescent="0.25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 x14ac:dyDescent="0.25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 x14ac:dyDescent="0.25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 x14ac:dyDescent="0.25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 x14ac:dyDescent="0.25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 x14ac:dyDescent="0.25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 x14ac:dyDescent="0.25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 x14ac:dyDescent="0.25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 x14ac:dyDescent="0.25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 x14ac:dyDescent="0.25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 x14ac:dyDescent="0.25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 x14ac:dyDescent="0.25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 x14ac:dyDescent="0.25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 x14ac:dyDescent="0.25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 x14ac:dyDescent="0.25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 x14ac:dyDescent="0.25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 x14ac:dyDescent="0.25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 x14ac:dyDescent="0.25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 x14ac:dyDescent="0.25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 x14ac:dyDescent="0.25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 x14ac:dyDescent="0.25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 x14ac:dyDescent="0.25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 x14ac:dyDescent="0.25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 x14ac:dyDescent="0.25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 x14ac:dyDescent="0.25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 x14ac:dyDescent="0.25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 x14ac:dyDescent="0.25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 x14ac:dyDescent="0.25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 x14ac:dyDescent="0.25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 x14ac:dyDescent="0.25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 x14ac:dyDescent="0.25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 x14ac:dyDescent="0.25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 x14ac:dyDescent="0.25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 x14ac:dyDescent="0.25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 x14ac:dyDescent="0.25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 x14ac:dyDescent="0.25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 x14ac:dyDescent="0.25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 x14ac:dyDescent="0.25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 x14ac:dyDescent="0.25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 x14ac:dyDescent="0.25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 x14ac:dyDescent="0.25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 x14ac:dyDescent="0.25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 x14ac:dyDescent="0.25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 x14ac:dyDescent="0.25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 x14ac:dyDescent="0.25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 x14ac:dyDescent="0.25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 x14ac:dyDescent="0.25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 x14ac:dyDescent="0.25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 x14ac:dyDescent="0.25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 x14ac:dyDescent="0.25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 x14ac:dyDescent="0.25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 x14ac:dyDescent="0.25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 x14ac:dyDescent="0.25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 x14ac:dyDescent="0.25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 x14ac:dyDescent="0.25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 x14ac:dyDescent="0.25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 x14ac:dyDescent="0.25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 x14ac:dyDescent="0.25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 x14ac:dyDescent="0.25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 x14ac:dyDescent="0.25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 x14ac:dyDescent="0.25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 x14ac:dyDescent="0.25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 x14ac:dyDescent="0.25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 x14ac:dyDescent="0.25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 x14ac:dyDescent="0.25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 x14ac:dyDescent="0.25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 x14ac:dyDescent="0.25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 x14ac:dyDescent="0.25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 x14ac:dyDescent="0.25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 x14ac:dyDescent="0.25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 x14ac:dyDescent="0.25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 x14ac:dyDescent="0.25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 x14ac:dyDescent="0.25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 x14ac:dyDescent="0.25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 x14ac:dyDescent="0.25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 x14ac:dyDescent="0.25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 x14ac:dyDescent="0.25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 x14ac:dyDescent="0.25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 x14ac:dyDescent="0.25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 x14ac:dyDescent="0.25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 x14ac:dyDescent="0.25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 x14ac:dyDescent="0.25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 x14ac:dyDescent="0.25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 x14ac:dyDescent="0.25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 x14ac:dyDescent="0.25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 x14ac:dyDescent="0.25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 x14ac:dyDescent="0.25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 x14ac:dyDescent="0.25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 x14ac:dyDescent="0.25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 x14ac:dyDescent="0.25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 x14ac:dyDescent="0.25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 x14ac:dyDescent="0.25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 x14ac:dyDescent="0.25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 x14ac:dyDescent="0.25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 x14ac:dyDescent="0.25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 x14ac:dyDescent="0.25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 x14ac:dyDescent="0.25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 x14ac:dyDescent="0.25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 x14ac:dyDescent="0.25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 x14ac:dyDescent="0.25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 x14ac:dyDescent="0.25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 x14ac:dyDescent="0.25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 x14ac:dyDescent="0.25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 x14ac:dyDescent="0.25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 x14ac:dyDescent="0.25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 x14ac:dyDescent="0.25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 x14ac:dyDescent="0.25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 x14ac:dyDescent="0.25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 x14ac:dyDescent="0.25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 x14ac:dyDescent="0.25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 x14ac:dyDescent="0.25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 x14ac:dyDescent="0.25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 x14ac:dyDescent="0.25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 x14ac:dyDescent="0.25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 x14ac:dyDescent="0.25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 x14ac:dyDescent="0.25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 x14ac:dyDescent="0.25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 x14ac:dyDescent="0.25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 x14ac:dyDescent="0.25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 x14ac:dyDescent="0.25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 x14ac:dyDescent="0.25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 x14ac:dyDescent="0.25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 x14ac:dyDescent="0.25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 x14ac:dyDescent="0.25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 x14ac:dyDescent="0.25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 x14ac:dyDescent="0.25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 x14ac:dyDescent="0.25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 x14ac:dyDescent="0.25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 x14ac:dyDescent="0.25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 x14ac:dyDescent="0.25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 x14ac:dyDescent="0.25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 x14ac:dyDescent="0.25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 x14ac:dyDescent="0.25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 x14ac:dyDescent="0.25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 x14ac:dyDescent="0.25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 x14ac:dyDescent="0.25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 x14ac:dyDescent="0.25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 x14ac:dyDescent="0.25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 x14ac:dyDescent="0.25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 x14ac:dyDescent="0.25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 x14ac:dyDescent="0.25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 x14ac:dyDescent="0.25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 x14ac:dyDescent="0.25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 x14ac:dyDescent="0.25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 x14ac:dyDescent="0.25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 x14ac:dyDescent="0.25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 x14ac:dyDescent="0.25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 x14ac:dyDescent="0.25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 x14ac:dyDescent="0.25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 x14ac:dyDescent="0.25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 x14ac:dyDescent="0.25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 x14ac:dyDescent="0.25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 x14ac:dyDescent="0.25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 x14ac:dyDescent="0.25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 x14ac:dyDescent="0.25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 x14ac:dyDescent="0.25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 x14ac:dyDescent="0.25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 x14ac:dyDescent="0.25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 x14ac:dyDescent="0.25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 x14ac:dyDescent="0.25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 x14ac:dyDescent="0.25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 x14ac:dyDescent="0.25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 x14ac:dyDescent="0.25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 x14ac:dyDescent="0.25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 x14ac:dyDescent="0.25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 x14ac:dyDescent="0.25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 x14ac:dyDescent="0.25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 x14ac:dyDescent="0.25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 x14ac:dyDescent="0.25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 x14ac:dyDescent="0.25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 x14ac:dyDescent="0.25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 x14ac:dyDescent="0.25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 x14ac:dyDescent="0.25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 x14ac:dyDescent="0.25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 x14ac:dyDescent="0.25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 x14ac:dyDescent="0.25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 x14ac:dyDescent="0.25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 x14ac:dyDescent="0.25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 x14ac:dyDescent="0.25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 x14ac:dyDescent="0.25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 x14ac:dyDescent="0.25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 x14ac:dyDescent="0.25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 x14ac:dyDescent="0.25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 x14ac:dyDescent="0.25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 x14ac:dyDescent="0.25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 x14ac:dyDescent="0.25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 x14ac:dyDescent="0.25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 x14ac:dyDescent="0.25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 x14ac:dyDescent="0.25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 x14ac:dyDescent="0.25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 x14ac:dyDescent="0.25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 x14ac:dyDescent="0.25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 x14ac:dyDescent="0.25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 x14ac:dyDescent="0.25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 x14ac:dyDescent="0.25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 x14ac:dyDescent="0.25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 x14ac:dyDescent="0.25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 x14ac:dyDescent="0.25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 x14ac:dyDescent="0.25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 x14ac:dyDescent="0.25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 x14ac:dyDescent="0.25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 x14ac:dyDescent="0.25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 x14ac:dyDescent="0.25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 x14ac:dyDescent="0.25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 x14ac:dyDescent="0.25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 x14ac:dyDescent="0.25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 x14ac:dyDescent="0.25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 x14ac:dyDescent="0.25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 x14ac:dyDescent="0.25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 x14ac:dyDescent="0.25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 x14ac:dyDescent="0.25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 x14ac:dyDescent="0.25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 x14ac:dyDescent="0.25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 x14ac:dyDescent="0.25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 x14ac:dyDescent="0.25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 x14ac:dyDescent="0.25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 x14ac:dyDescent="0.25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 x14ac:dyDescent="0.25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 x14ac:dyDescent="0.25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 x14ac:dyDescent="0.25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 x14ac:dyDescent="0.25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 x14ac:dyDescent="0.25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 x14ac:dyDescent="0.25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 x14ac:dyDescent="0.25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 x14ac:dyDescent="0.25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 x14ac:dyDescent="0.25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 x14ac:dyDescent="0.25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 x14ac:dyDescent="0.25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 x14ac:dyDescent="0.25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 x14ac:dyDescent="0.25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 x14ac:dyDescent="0.25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 x14ac:dyDescent="0.25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 x14ac:dyDescent="0.25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 x14ac:dyDescent="0.25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 x14ac:dyDescent="0.25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 x14ac:dyDescent="0.25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 x14ac:dyDescent="0.25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 x14ac:dyDescent="0.25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 x14ac:dyDescent="0.25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 x14ac:dyDescent="0.25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 x14ac:dyDescent="0.25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 x14ac:dyDescent="0.25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 x14ac:dyDescent="0.25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 x14ac:dyDescent="0.25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 x14ac:dyDescent="0.25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 x14ac:dyDescent="0.25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 x14ac:dyDescent="0.25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 x14ac:dyDescent="0.25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 x14ac:dyDescent="0.25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 x14ac:dyDescent="0.25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 x14ac:dyDescent="0.25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 x14ac:dyDescent="0.25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 x14ac:dyDescent="0.25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 x14ac:dyDescent="0.25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 x14ac:dyDescent="0.25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 x14ac:dyDescent="0.25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 x14ac:dyDescent="0.25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 x14ac:dyDescent="0.25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 x14ac:dyDescent="0.25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 x14ac:dyDescent="0.25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 x14ac:dyDescent="0.25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 x14ac:dyDescent="0.25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 x14ac:dyDescent="0.25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 x14ac:dyDescent="0.25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 x14ac:dyDescent="0.25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 x14ac:dyDescent="0.25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 x14ac:dyDescent="0.25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 x14ac:dyDescent="0.25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 x14ac:dyDescent="0.25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 x14ac:dyDescent="0.25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 x14ac:dyDescent="0.25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 x14ac:dyDescent="0.25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 x14ac:dyDescent="0.25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 x14ac:dyDescent="0.25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 x14ac:dyDescent="0.25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 x14ac:dyDescent="0.25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 x14ac:dyDescent="0.25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 x14ac:dyDescent="0.25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 x14ac:dyDescent="0.25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 x14ac:dyDescent="0.25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 x14ac:dyDescent="0.25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 x14ac:dyDescent="0.25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 x14ac:dyDescent="0.25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 x14ac:dyDescent="0.25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 x14ac:dyDescent="0.25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 x14ac:dyDescent="0.25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 x14ac:dyDescent="0.25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 x14ac:dyDescent="0.25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 x14ac:dyDescent="0.25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 x14ac:dyDescent="0.25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 x14ac:dyDescent="0.25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 x14ac:dyDescent="0.25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 x14ac:dyDescent="0.25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 x14ac:dyDescent="0.25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 x14ac:dyDescent="0.25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 x14ac:dyDescent="0.25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 x14ac:dyDescent="0.25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 x14ac:dyDescent="0.25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 x14ac:dyDescent="0.25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 x14ac:dyDescent="0.25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 x14ac:dyDescent="0.25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 x14ac:dyDescent="0.25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 x14ac:dyDescent="0.25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 x14ac:dyDescent="0.25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 x14ac:dyDescent="0.25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 x14ac:dyDescent="0.25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 x14ac:dyDescent="0.25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 x14ac:dyDescent="0.25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 x14ac:dyDescent="0.25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 x14ac:dyDescent="0.25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 x14ac:dyDescent="0.25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 x14ac:dyDescent="0.25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 x14ac:dyDescent="0.25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 x14ac:dyDescent="0.25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 x14ac:dyDescent="0.25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 x14ac:dyDescent="0.25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 x14ac:dyDescent="0.25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 x14ac:dyDescent="0.25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 x14ac:dyDescent="0.25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 x14ac:dyDescent="0.25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 x14ac:dyDescent="0.25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 x14ac:dyDescent="0.25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 x14ac:dyDescent="0.25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 x14ac:dyDescent="0.25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 x14ac:dyDescent="0.25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 x14ac:dyDescent="0.25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 x14ac:dyDescent="0.25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 x14ac:dyDescent="0.25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 x14ac:dyDescent="0.25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 x14ac:dyDescent="0.25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 x14ac:dyDescent="0.25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 x14ac:dyDescent="0.25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 x14ac:dyDescent="0.25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 x14ac:dyDescent="0.25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 x14ac:dyDescent="0.25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 x14ac:dyDescent="0.25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 x14ac:dyDescent="0.25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 x14ac:dyDescent="0.25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 x14ac:dyDescent="0.25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 x14ac:dyDescent="0.25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 x14ac:dyDescent="0.25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 x14ac:dyDescent="0.25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 x14ac:dyDescent="0.25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 x14ac:dyDescent="0.25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 x14ac:dyDescent="0.25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 x14ac:dyDescent="0.25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 x14ac:dyDescent="0.25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 x14ac:dyDescent="0.25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 x14ac:dyDescent="0.25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 x14ac:dyDescent="0.25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 x14ac:dyDescent="0.25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 x14ac:dyDescent="0.25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 x14ac:dyDescent="0.25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 x14ac:dyDescent="0.25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 x14ac:dyDescent="0.25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 x14ac:dyDescent="0.25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 x14ac:dyDescent="0.25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 x14ac:dyDescent="0.25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 x14ac:dyDescent="0.25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 x14ac:dyDescent="0.25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 x14ac:dyDescent="0.25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 x14ac:dyDescent="0.25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 x14ac:dyDescent="0.25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 x14ac:dyDescent="0.25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 x14ac:dyDescent="0.25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 x14ac:dyDescent="0.25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 x14ac:dyDescent="0.25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 x14ac:dyDescent="0.25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 x14ac:dyDescent="0.25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 x14ac:dyDescent="0.25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 x14ac:dyDescent="0.25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 x14ac:dyDescent="0.25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 x14ac:dyDescent="0.25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 x14ac:dyDescent="0.25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 x14ac:dyDescent="0.25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 x14ac:dyDescent="0.25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 x14ac:dyDescent="0.25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 x14ac:dyDescent="0.25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 x14ac:dyDescent="0.25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 x14ac:dyDescent="0.25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 x14ac:dyDescent="0.25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 x14ac:dyDescent="0.25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 x14ac:dyDescent="0.25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 x14ac:dyDescent="0.25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 x14ac:dyDescent="0.25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 x14ac:dyDescent="0.25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 x14ac:dyDescent="0.25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 x14ac:dyDescent="0.25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 x14ac:dyDescent="0.25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 x14ac:dyDescent="0.25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 x14ac:dyDescent="0.25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 x14ac:dyDescent="0.25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 x14ac:dyDescent="0.25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 x14ac:dyDescent="0.25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 x14ac:dyDescent="0.25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 x14ac:dyDescent="0.25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 x14ac:dyDescent="0.25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 x14ac:dyDescent="0.25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 x14ac:dyDescent="0.25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 x14ac:dyDescent="0.25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 x14ac:dyDescent="0.25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 x14ac:dyDescent="0.25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 x14ac:dyDescent="0.25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 x14ac:dyDescent="0.25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 x14ac:dyDescent="0.25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 x14ac:dyDescent="0.25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 x14ac:dyDescent="0.25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 x14ac:dyDescent="0.25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 x14ac:dyDescent="0.25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 x14ac:dyDescent="0.25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 x14ac:dyDescent="0.25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 x14ac:dyDescent="0.25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 x14ac:dyDescent="0.25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 x14ac:dyDescent="0.25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 x14ac:dyDescent="0.25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 x14ac:dyDescent="0.25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 x14ac:dyDescent="0.25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 x14ac:dyDescent="0.25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 x14ac:dyDescent="0.25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 x14ac:dyDescent="0.25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 x14ac:dyDescent="0.25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 x14ac:dyDescent="0.25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 x14ac:dyDescent="0.25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 x14ac:dyDescent="0.25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 x14ac:dyDescent="0.25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 x14ac:dyDescent="0.25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 x14ac:dyDescent="0.25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 x14ac:dyDescent="0.25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 x14ac:dyDescent="0.25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 x14ac:dyDescent="0.25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 x14ac:dyDescent="0.25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 x14ac:dyDescent="0.25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 x14ac:dyDescent="0.25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 x14ac:dyDescent="0.25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 x14ac:dyDescent="0.25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 x14ac:dyDescent="0.25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 x14ac:dyDescent="0.25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 x14ac:dyDescent="0.25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 x14ac:dyDescent="0.25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 x14ac:dyDescent="0.25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 x14ac:dyDescent="0.25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 x14ac:dyDescent="0.25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 x14ac:dyDescent="0.25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 x14ac:dyDescent="0.25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 x14ac:dyDescent="0.25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 x14ac:dyDescent="0.25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 x14ac:dyDescent="0.25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 x14ac:dyDescent="0.25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 x14ac:dyDescent="0.25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 x14ac:dyDescent="0.25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 x14ac:dyDescent="0.25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 x14ac:dyDescent="0.25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 x14ac:dyDescent="0.25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 x14ac:dyDescent="0.25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 x14ac:dyDescent="0.25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 x14ac:dyDescent="0.25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 x14ac:dyDescent="0.25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 x14ac:dyDescent="0.25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 x14ac:dyDescent="0.25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 x14ac:dyDescent="0.25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 x14ac:dyDescent="0.25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 x14ac:dyDescent="0.25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 x14ac:dyDescent="0.25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 x14ac:dyDescent="0.25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 x14ac:dyDescent="0.25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 x14ac:dyDescent="0.25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 x14ac:dyDescent="0.25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 x14ac:dyDescent="0.25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 x14ac:dyDescent="0.25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 x14ac:dyDescent="0.25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 x14ac:dyDescent="0.25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 x14ac:dyDescent="0.25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 x14ac:dyDescent="0.25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 x14ac:dyDescent="0.25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 x14ac:dyDescent="0.25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 x14ac:dyDescent="0.25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 x14ac:dyDescent="0.25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 x14ac:dyDescent="0.25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 x14ac:dyDescent="0.25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 x14ac:dyDescent="0.25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 x14ac:dyDescent="0.25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 x14ac:dyDescent="0.25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 x14ac:dyDescent="0.25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 x14ac:dyDescent="0.25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 x14ac:dyDescent="0.25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 x14ac:dyDescent="0.25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 x14ac:dyDescent="0.25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 x14ac:dyDescent="0.25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 x14ac:dyDescent="0.25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 x14ac:dyDescent="0.25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 x14ac:dyDescent="0.25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 x14ac:dyDescent="0.25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 x14ac:dyDescent="0.25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 x14ac:dyDescent="0.25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 x14ac:dyDescent="0.25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 x14ac:dyDescent="0.25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 x14ac:dyDescent="0.25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 x14ac:dyDescent="0.25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 x14ac:dyDescent="0.25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 x14ac:dyDescent="0.25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 x14ac:dyDescent="0.25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 x14ac:dyDescent="0.25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 x14ac:dyDescent="0.25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 x14ac:dyDescent="0.25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 x14ac:dyDescent="0.25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 x14ac:dyDescent="0.25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 x14ac:dyDescent="0.25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 x14ac:dyDescent="0.25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 x14ac:dyDescent="0.25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 x14ac:dyDescent="0.25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 x14ac:dyDescent="0.25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 x14ac:dyDescent="0.25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 x14ac:dyDescent="0.25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 x14ac:dyDescent="0.25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 x14ac:dyDescent="0.25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 x14ac:dyDescent="0.25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 x14ac:dyDescent="0.25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 x14ac:dyDescent="0.25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 x14ac:dyDescent="0.25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 x14ac:dyDescent="0.25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 x14ac:dyDescent="0.25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 x14ac:dyDescent="0.25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 x14ac:dyDescent="0.25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 x14ac:dyDescent="0.25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 x14ac:dyDescent="0.25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 x14ac:dyDescent="0.25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 x14ac:dyDescent="0.25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 x14ac:dyDescent="0.25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 x14ac:dyDescent="0.25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 x14ac:dyDescent="0.25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 x14ac:dyDescent="0.25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 x14ac:dyDescent="0.25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 x14ac:dyDescent="0.25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 x14ac:dyDescent="0.25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 x14ac:dyDescent="0.25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 x14ac:dyDescent="0.25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 x14ac:dyDescent="0.25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 x14ac:dyDescent="0.25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 x14ac:dyDescent="0.25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 x14ac:dyDescent="0.25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 x14ac:dyDescent="0.25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 x14ac:dyDescent="0.25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 x14ac:dyDescent="0.25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 x14ac:dyDescent="0.25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 x14ac:dyDescent="0.25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 x14ac:dyDescent="0.25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 x14ac:dyDescent="0.25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 x14ac:dyDescent="0.25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 x14ac:dyDescent="0.25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 x14ac:dyDescent="0.25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 x14ac:dyDescent="0.25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 x14ac:dyDescent="0.25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 x14ac:dyDescent="0.25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 x14ac:dyDescent="0.25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 x14ac:dyDescent="0.25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 x14ac:dyDescent="0.25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 x14ac:dyDescent="0.25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 x14ac:dyDescent="0.25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 x14ac:dyDescent="0.25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 x14ac:dyDescent="0.25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 x14ac:dyDescent="0.25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 x14ac:dyDescent="0.25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 x14ac:dyDescent="0.25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 x14ac:dyDescent="0.25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 x14ac:dyDescent="0.25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 x14ac:dyDescent="0.25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 x14ac:dyDescent="0.25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 x14ac:dyDescent="0.25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 x14ac:dyDescent="0.25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 x14ac:dyDescent="0.25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 x14ac:dyDescent="0.25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 x14ac:dyDescent="0.25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 x14ac:dyDescent="0.25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 x14ac:dyDescent="0.25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 x14ac:dyDescent="0.25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 x14ac:dyDescent="0.25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 x14ac:dyDescent="0.25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 x14ac:dyDescent="0.25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 x14ac:dyDescent="0.25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 x14ac:dyDescent="0.25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 x14ac:dyDescent="0.25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 x14ac:dyDescent="0.25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 x14ac:dyDescent="0.25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 x14ac:dyDescent="0.25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 x14ac:dyDescent="0.25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 x14ac:dyDescent="0.25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 x14ac:dyDescent="0.25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 x14ac:dyDescent="0.25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 x14ac:dyDescent="0.25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 x14ac:dyDescent="0.25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 x14ac:dyDescent="0.25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 x14ac:dyDescent="0.25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 x14ac:dyDescent="0.25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 x14ac:dyDescent="0.25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 x14ac:dyDescent="0.25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 x14ac:dyDescent="0.25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 x14ac:dyDescent="0.25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 x14ac:dyDescent="0.25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 x14ac:dyDescent="0.25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 x14ac:dyDescent="0.25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 x14ac:dyDescent="0.25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 x14ac:dyDescent="0.25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 x14ac:dyDescent="0.25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 x14ac:dyDescent="0.25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 x14ac:dyDescent="0.25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 x14ac:dyDescent="0.25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 x14ac:dyDescent="0.25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 x14ac:dyDescent="0.25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 x14ac:dyDescent="0.25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 x14ac:dyDescent="0.25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 x14ac:dyDescent="0.25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 x14ac:dyDescent="0.25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 x14ac:dyDescent="0.25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 x14ac:dyDescent="0.25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 x14ac:dyDescent="0.25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 x14ac:dyDescent="0.25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 x14ac:dyDescent="0.25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 x14ac:dyDescent="0.25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 x14ac:dyDescent="0.25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 x14ac:dyDescent="0.25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 x14ac:dyDescent="0.25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 x14ac:dyDescent="0.25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 x14ac:dyDescent="0.25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 x14ac:dyDescent="0.25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 x14ac:dyDescent="0.25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 x14ac:dyDescent="0.25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 x14ac:dyDescent="0.25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 x14ac:dyDescent="0.25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 x14ac:dyDescent="0.25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 x14ac:dyDescent="0.25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 x14ac:dyDescent="0.25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 x14ac:dyDescent="0.25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 x14ac:dyDescent="0.25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 x14ac:dyDescent="0.25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 x14ac:dyDescent="0.25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 x14ac:dyDescent="0.25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 x14ac:dyDescent="0.25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 x14ac:dyDescent="0.25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 x14ac:dyDescent="0.25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 x14ac:dyDescent="0.25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 x14ac:dyDescent="0.25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 x14ac:dyDescent="0.25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 x14ac:dyDescent="0.25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 x14ac:dyDescent="0.25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 x14ac:dyDescent="0.25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 x14ac:dyDescent="0.25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 x14ac:dyDescent="0.25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 x14ac:dyDescent="0.25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 x14ac:dyDescent="0.25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 x14ac:dyDescent="0.25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 x14ac:dyDescent="0.25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 x14ac:dyDescent="0.25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 x14ac:dyDescent="0.25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 x14ac:dyDescent="0.25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 x14ac:dyDescent="0.25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 x14ac:dyDescent="0.25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 x14ac:dyDescent="0.25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 x14ac:dyDescent="0.25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 x14ac:dyDescent="0.25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 x14ac:dyDescent="0.25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 x14ac:dyDescent="0.25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 x14ac:dyDescent="0.25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 x14ac:dyDescent="0.25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 x14ac:dyDescent="0.25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 x14ac:dyDescent="0.25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 x14ac:dyDescent="0.25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 x14ac:dyDescent="0.25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 x14ac:dyDescent="0.25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 x14ac:dyDescent="0.25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 x14ac:dyDescent="0.25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 x14ac:dyDescent="0.25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 x14ac:dyDescent="0.25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 x14ac:dyDescent="0.25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 x14ac:dyDescent="0.25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 x14ac:dyDescent="0.25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 x14ac:dyDescent="0.25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 x14ac:dyDescent="0.25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 x14ac:dyDescent="0.25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 x14ac:dyDescent="0.25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 x14ac:dyDescent="0.25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 x14ac:dyDescent="0.25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 x14ac:dyDescent="0.25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 x14ac:dyDescent="0.25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 x14ac:dyDescent="0.25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 x14ac:dyDescent="0.25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 x14ac:dyDescent="0.25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 x14ac:dyDescent="0.25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 x14ac:dyDescent="0.25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 x14ac:dyDescent="0.25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 x14ac:dyDescent="0.25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 x14ac:dyDescent="0.25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 x14ac:dyDescent="0.25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 x14ac:dyDescent="0.25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 x14ac:dyDescent="0.25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 x14ac:dyDescent="0.25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 x14ac:dyDescent="0.25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 x14ac:dyDescent="0.25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 x14ac:dyDescent="0.25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 x14ac:dyDescent="0.25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 x14ac:dyDescent="0.25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 x14ac:dyDescent="0.25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 x14ac:dyDescent="0.25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 x14ac:dyDescent="0.25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 x14ac:dyDescent="0.25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 x14ac:dyDescent="0.25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 x14ac:dyDescent="0.25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 x14ac:dyDescent="0.25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 x14ac:dyDescent="0.25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 x14ac:dyDescent="0.25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 x14ac:dyDescent="0.25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 x14ac:dyDescent="0.25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 x14ac:dyDescent="0.25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 x14ac:dyDescent="0.25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 x14ac:dyDescent="0.25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 x14ac:dyDescent="0.25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 x14ac:dyDescent="0.25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 x14ac:dyDescent="0.25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 x14ac:dyDescent="0.25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 x14ac:dyDescent="0.25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 x14ac:dyDescent="0.25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 x14ac:dyDescent="0.25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 x14ac:dyDescent="0.25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 x14ac:dyDescent="0.25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 x14ac:dyDescent="0.25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 x14ac:dyDescent="0.25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 x14ac:dyDescent="0.25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 x14ac:dyDescent="0.25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 x14ac:dyDescent="0.25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 x14ac:dyDescent="0.25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 x14ac:dyDescent="0.25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 x14ac:dyDescent="0.25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 x14ac:dyDescent="0.25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 x14ac:dyDescent="0.25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 x14ac:dyDescent="0.25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 x14ac:dyDescent="0.25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 x14ac:dyDescent="0.25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 x14ac:dyDescent="0.25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 x14ac:dyDescent="0.25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 x14ac:dyDescent="0.25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 x14ac:dyDescent="0.25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 x14ac:dyDescent="0.25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 x14ac:dyDescent="0.25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 x14ac:dyDescent="0.25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 x14ac:dyDescent="0.25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 x14ac:dyDescent="0.25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 x14ac:dyDescent="0.25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 x14ac:dyDescent="0.25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 x14ac:dyDescent="0.25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 x14ac:dyDescent="0.25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 x14ac:dyDescent="0.25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 x14ac:dyDescent="0.25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 x14ac:dyDescent="0.25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 x14ac:dyDescent="0.25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 x14ac:dyDescent="0.25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 x14ac:dyDescent="0.25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 x14ac:dyDescent="0.25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 x14ac:dyDescent="0.25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 x14ac:dyDescent="0.25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 x14ac:dyDescent="0.25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 x14ac:dyDescent="0.25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 x14ac:dyDescent="0.25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 x14ac:dyDescent="0.25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 x14ac:dyDescent="0.25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 x14ac:dyDescent="0.25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 x14ac:dyDescent="0.25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 x14ac:dyDescent="0.25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 x14ac:dyDescent="0.25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 x14ac:dyDescent="0.25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 x14ac:dyDescent="0.25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 x14ac:dyDescent="0.25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 x14ac:dyDescent="0.25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 x14ac:dyDescent="0.25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 x14ac:dyDescent="0.25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 x14ac:dyDescent="0.25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 x14ac:dyDescent="0.25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 x14ac:dyDescent="0.25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 x14ac:dyDescent="0.25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 x14ac:dyDescent="0.25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 x14ac:dyDescent="0.25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 x14ac:dyDescent="0.25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 x14ac:dyDescent="0.25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 x14ac:dyDescent="0.25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 x14ac:dyDescent="0.25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 x14ac:dyDescent="0.25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 x14ac:dyDescent="0.25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 x14ac:dyDescent="0.25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 x14ac:dyDescent="0.25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 x14ac:dyDescent="0.25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 x14ac:dyDescent="0.25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 x14ac:dyDescent="0.25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 x14ac:dyDescent="0.25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 x14ac:dyDescent="0.25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 x14ac:dyDescent="0.25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 x14ac:dyDescent="0.25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 x14ac:dyDescent="0.25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 x14ac:dyDescent="0.25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 x14ac:dyDescent="0.25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 x14ac:dyDescent="0.25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 x14ac:dyDescent="0.25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 x14ac:dyDescent="0.25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 x14ac:dyDescent="0.25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 x14ac:dyDescent="0.25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 x14ac:dyDescent="0.25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 x14ac:dyDescent="0.25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 x14ac:dyDescent="0.25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 x14ac:dyDescent="0.25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 x14ac:dyDescent="0.25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 x14ac:dyDescent="0.25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 x14ac:dyDescent="0.25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 x14ac:dyDescent="0.25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 x14ac:dyDescent="0.25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 x14ac:dyDescent="0.25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 x14ac:dyDescent="0.25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 x14ac:dyDescent="0.25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 x14ac:dyDescent="0.25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 x14ac:dyDescent="0.25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 x14ac:dyDescent="0.25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 x14ac:dyDescent="0.25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 x14ac:dyDescent="0.25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 x14ac:dyDescent="0.25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 x14ac:dyDescent="0.25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 x14ac:dyDescent="0.25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 x14ac:dyDescent="0.25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 x14ac:dyDescent="0.25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 x14ac:dyDescent="0.25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 x14ac:dyDescent="0.25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 x14ac:dyDescent="0.25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 x14ac:dyDescent="0.25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 x14ac:dyDescent="0.25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 x14ac:dyDescent="0.25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 x14ac:dyDescent="0.25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 x14ac:dyDescent="0.25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 x14ac:dyDescent="0.25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 x14ac:dyDescent="0.25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 x14ac:dyDescent="0.25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 x14ac:dyDescent="0.25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 x14ac:dyDescent="0.25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 x14ac:dyDescent="0.25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 x14ac:dyDescent="0.25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 x14ac:dyDescent="0.25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 x14ac:dyDescent="0.25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 x14ac:dyDescent="0.25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 x14ac:dyDescent="0.25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 x14ac:dyDescent="0.25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 x14ac:dyDescent="0.25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 x14ac:dyDescent="0.25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 x14ac:dyDescent="0.25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 x14ac:dyDescent="0.25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 x14ac:dyDescent="0.25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 x14ac:dyDescent="0.25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 x14ac:dyDescent="0.25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 x14ac:dyDescent="0.25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 x14ac:dyDescent="0.25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 x14ac:dyDescent="0.25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 x14ac:dyDescent="0.25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 x14ac:dyDescent="0.25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 x14ac:dyDescent="0.25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 x14ac:dyDescent="0.25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 x14ac:dyDescent="0.25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 x14ac:dyDescent="0.25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 x14ac:dyDescent="0.25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 x14ac:dyDescent="0.25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 x14ac:dyDescent="0.25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 x14ac:dyDescent="0.25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 x14ac:dyDescent="0.25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 x14ac:dyDescent="0.25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 x14ac:dyDescent="0.25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 x14ac:dyDescent="0.25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 x14ac:dyDescent="0.25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 x14ac:dyDescent="0.25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 x14ac:dyDescent="0.25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 x14ac:dyDescent="0.25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 x14ac:dyDescent="0.25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 x14ac:dyDescent="0.25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 x14ac:dyDescent="0.25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 x14ac:dyDescent="0.25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 x14ac:dyDescent="0.25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 x14ac:dyDescent="0.25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 x14ac:dyDescent="0.25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 x14ac:dyDescent="0.25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 x14ac:dyDescent="0.25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 x14ac:dyDescent="0.25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 x14ac:dyDescent="0.25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 x14ac:dyDescent="0.25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 x14ac:dyDescent="0.25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 x14ac:dyDescent="0.25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 x14ac:dyDescent="0.25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 x14ac:dyDescent="0.25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 x14ac:dyDescent="0.25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 x14ac:dyDescent="0.25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 x14ac:dyDescent="0.25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 x14ac:dyDescent="0.25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 x14ac:dyDescent="0.25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 x14ac:dyDescent="0.25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 x14ac:dyDescent="0.25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 x14ac:dyDescent="0.25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 x14ac:dyDescent="0.25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 x14ac:dyDescent="0.25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 x14ac:dyDescent="0.25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 x14ac:dyDescent="0.25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 x14ac:dyDescent="0.25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 x14ac:dyDescent="0.25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 x14ac:dyDescent="0.25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 x14ac:dyDescent="0.25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 x14ac:dyDescent="0.25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 x14ac:dyDescent="0.25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 x14ac:dyDescent="0.25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 x14ac:dyDescent="0.25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 x14ac:dyDescent="0.25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 x14ac:dyDescent="0.25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 x14ac:dyDescent="0.25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 x14ac:dyDescent="0.25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 x14ac:dyDescent="0.25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 x14ac:dyDescent="0.25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 x14ac:dyDescent="0.25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 x14ac:dyDescent="0.25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 x14ac:dyDescent="0.25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 x14ac:dyDescent="0.25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 x14ac:dyDescent="0.25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 x14ac:dyDescent="0.25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 x14ac:dyDescent="0.25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 x14ac:dyDescent="0.25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 x14ac:dyDescent="0.25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 x14ac:dyDescent="0.25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 x14ac:dyDescent="0.25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 x14ac:dyDescent="0.25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 x14ac:dyDescent="0.25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 x14ac:dyDescent="0.25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 x14ac:dyDescent="0.25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 x14ac:dyDescent="0.25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 x14ac:dyDescent="0.25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 x14ac:dyDescent="0.25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 x14ac:dyDescent="0.25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 x14ac:dyDescent="0.25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 x14ac:dyDescent="0.25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 x14ac:dyDescent="0.25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 x14ac:dyDescent="0.25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 x14ac:dyDescent="0.25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 x14ac:dyDescent="0.25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 x14ac:dyDescent="0.25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 x14ac:dyDescent="0.25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 x14ac:dyDescent="0.25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 x14ac:dyDescent="0.25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 x14ac:dyDescent="0.25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 x14ac:dyDescent="0.25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 x14ac:dyDescent="0.25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 x14ac:dyDescent="0.25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 x14ac:dyDescent="0.25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 x14ac:dyDescent="0.25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 x14ac:dyDescent="0.25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 x14ac:dyDescent="0.25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 x14ac:dyDescent="0.25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 x14ac:dyDescent="0.25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 x14ac:dyDescent="0.25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 x14ac:dyDescent="0.25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 x14ac:dyDescent="0.25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 x14ac:dyDescent="0.25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 x14ac:dyDescent="0.25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 x14ac:dyDescent="0.25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 x14ac:dyDescent="0.25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 x14ac:dyDescent="0.25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 x14ac:dyDescent="0.25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 x14ac:dyDescent="0.25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 x14ac:dyDescent="0.25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 x14ac:dyDescent="0.25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 x14ac:dyDescent="0.25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 x14ac:dyDescent="0.25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 x14ac:dyDescent="0.25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 x14ac:dyDescent="0.25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 x14ac:dyDescent="0.25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 x14ac:dyDescent="0.25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 x14ac:dyDescent="0.25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 x14ac:dyDescent="0.25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 x14ac:dyDescent="0.25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 x14ac:dyDescent="0.25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 x14ac:dyDescent="0.25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 x14ac:dyDescent="0.25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 x14ac:dyDescent="0.25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 x14ac:dyDescent="0.25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 x14ac:dyDescent="0.25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 x14ac:dyDescent="0.25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 x14ac:dyDescent="0.25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 x14ac:dyDescent="0.25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 x14ac:dyDescent="0.25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 x14ac:dyDescent="0.25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 x14ac:dyDescent="0.25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 x14ac:dyDescent="0.25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 x14ac:dyDescent="0.25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 x14ac:dyDescent="0.25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 x14ac:dyDescent="0.25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 x14ac:dyDescent="0.25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 x14ac:dyDescent="0.25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 x14ac:dyDescent="0.25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 x14ac:dyDescent="0.25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 x14ac:dyDescent="0.25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 x14ac:dyDescent="0.25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 x14ac:dyDescent="0.25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 x14ac:dyDescent="0.25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 x14ac:dyDescent="0.25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 x14ac:dyDescent="0.25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 x14ac:dyDescent="0.25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 x14ac:dyDescent="0.25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 x14ac:dyDescent="0.25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 x14ac:dyDescent="0.25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 x14ac:dyDescent="0.25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 x14ac:dyDescent="0.25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 x14ac:dyDescent="0.25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 x14ac:dyDescent="0.25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 x14ac:dyDescent="0.25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 x14ac:dyDescent="0.25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 x14ac:dyDescent="0.25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 x14ac:dyDescent="0.25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 x14ac:dyDescent="0.25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 x14ac:dyDescent="0.25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 x14ac:dyDescent="0.25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 x14ac:dyDescent="0.25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 x14ac:dyDescent="0.25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 x14ac:dyDescent="0.25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 x14ac:dyDescent="0.25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 x14ac:dyDescent="0.25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 x14ac:dyDescent="0.25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 x14ac:dyDescent="0.25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 x14ac:dyDescent="0.25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 x14ac:dyDescent="0.25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 x14ac:dyDescent="0.25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 x14ac:dyDescent="0.25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 x14ac:dyDescent="0.25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 x14ac:dyDescent="0.25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 x14ac:dyDescent="0.25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 x14ac:dyDescent="0.25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 x14ac:dyDescent="0.25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 x14ac:dyDescent="0.25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 x14ac:dyDescent="0.25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 x14ac:dyDescent="0.25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 x14ac:dyDescent="0.25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 x14ac:dyDescent="0.25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 x14ac:dyDescent="0.25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 x14ac:dyDescent="0.25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 x14ac:dyDescent="0.25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 x14ac:dyDescent="0.25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 x14ac:dyDescent="0.25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 x14ac:dyDescent="0.25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 x14ac:dyDescent="0.25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 x14ac:dyDescent="0.25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 x14ac:dyDescent="0.25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 x14ac:dyDescent="0.25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 x14ac:dyDescent="0.25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 x14ac:dyDescent="0.25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 x14ac:dyDescent="0.25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 x14ac:dyDescent="0.25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 x14ac:dyDescent="0.25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 x14ac:dyDescent="0.25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 x14ac:dyDescent="0.25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 x14ac:dyDescent="0.25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 x14ac:dyDescent="0.25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 x14ac:dyDescent="0.25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 x14ac:dyDescent="0.25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 x14ac:dyDescent="0.25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 x14ac:dyDescent="0.25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 x14ac:dyDescent="0.25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 x14ac:dyDescent="0.25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 x14ac:dyDescent="0.25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 x14ac:dyDescent="0.25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 x14ac:dyDescent="0.25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 x14ac:dyDescent="0.25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 x14ac:dyDescent="0.25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 x14ac:dyDescent="0.25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 x14ac:dyDescent="0.25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 x14ac:dyDescent="0.25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 x14ac:dyDescent="0.25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 x14ac:dyDescent="0.25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 x14ac:dyDescent="0.25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 x14ac:dyDescent="0.25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 x14ac:dyDescent="0.25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 x14ac:dyDescent="0.25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 x14ac:dyDescent="0.25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 x14ac:dyDescent="0.25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 x14ac:dyDescent="0.25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 x14ac:dyDescent="0.25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 x14ac:dyDescent="0.25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 x14ac:dyDescent="0.25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 x14ac:dyDescent="0.25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 x14ac:dyDescent="0.25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 x14ac:dyDescent="0.25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 x14ac:dyDescent="0.25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 x14ac:dyDescent="0.25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 x14ac:dyDescent="0.25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 x14ac:dyDescent="0.25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 x14ac:dyDescent="0.25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 x14ac:dyDescent="0.25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 x14ac:dyDescent="0.25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 x14ac:dyDescent="0.25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 x14ac:dyDescent="0.25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 x14ac:dyDescent="0.25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 x14ac:dyDescent="0.25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 x14ac:dyDescent="0.25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 x14ac:dyDescent="0.25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 x14ac:dyDescent="0.25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 x14ac:dyDescent="0.25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 x14ac:dyDescent="0.25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 x14ac:dyDescent="0.25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 x14ac:dyDescent="0.25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 x14ac:dyDescent="0.25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 x14ac:dyDescent="0.25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 x14ac:dyDescent="0.25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 x14ac:dyDescent="0.25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 x14ac:dyDescent="0.25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 x14ac:dyDescent="0.25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 x14ac:dyDescent="0.25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 x14ac:dyDescent="0.25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 x14ac:dyDescent="0.25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 x14ac:dyDescent="0.25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 x14ac:dyDescent="0.25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 x14ac:dyDescent="0.25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 x14ac:dyDescent="0.25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 x14ac:dyDescent="0.25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 x14ac:dyDescent="0.25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 x14ac:dyDescent="0.25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 x14ac:dyDescent="0.25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 x14ac:dyDescent="0.25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 x14ac:dyDescent="0.25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 x14ac:dyDescent="0.25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 x14ac:dyDescent="0.25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 x14ac:dyDescent="0.25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 x14ac:dyDescent="0.25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 x14ac:dyDescent="0.25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 x14ac:dyDescent="0.25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 x14ac:dyDescent="0.25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 x14ac:dyDescent="0.25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 x14ac:dyDescent="0.25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 x14ac:dyDescent="0.25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 x14ac:dyDescent="0.25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 x14ac:dyDescent="0.25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 x14ac:dyDescent="0.25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 x14ac:dyDescent="0.25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 x14ac:dyDescent="0.25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 x14ac:dyDescent="0.25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 x14ac:dyDescent="0.25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 x14ac:dyDescent="0.25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 x14ac:dyDescent="0.25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 x14ac:dyDescent="0.25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 x14ac:dyDescent="0.25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 x14ac:dyDescent="0.25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 x14ac:dyDescent="0.25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 x14ac:dyDescent="0.25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 x14ac:dyDescent="0.25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 x14ac:dyDescent="0.25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 x14ac:dyDescent="0.25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 x14ac:dyDescent="0.25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 x14ac:dyDescent="0.25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 x14ac:dyDescent="0.25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 x14ac:dyDescent="0.25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 x14ac:dyDescent="0.25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 x14ac:dyDescent="0.25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 x14ac:dyDescent="0.25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 x14ac:dyDescent="0.25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 x14ac:dyDescent="0.25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 x14ac:dyDescent="0.25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 x14ac:dyDescent="0.25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 x14ac:dyDescent="0.25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 x14ac:dyDescent="0.25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 x14ac:dyDescent="0.25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 x14ac:dyDescent="0.25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 x14ac:dyDescent="0.25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 x14ac:dyDescent="0.25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 x14ac:dyDescent="0.25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 x14ac:dyDescent="0.25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 x14ac:dyDescent="0.25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 x14ac:dyDescent="0.25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 x14ac:dyDescent="0.25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 x14ac:dyDescent="0.25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 x14ac:dyDescent="0.25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 x14ac:dyDescent="0.25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 x14ac:dyDescent="0.25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 x14ac:dyDescent="0.25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 x14ac:dyDescent="0.25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 x14ac:dyDescent="0.25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 x14ac:dyDescent="0.25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 x14ac:dyDescent="0.25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 x14ac:dyDescent="0.25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 x14ac:dyDescent="0.25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 x14ac:dyDescent="0.25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 x14ac:dyDescent="0.25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 x14ac:dyDescent="0.25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 x14ac:dyDescent="0.25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 x14ac:dyDescent="0.25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 x14ac:dyDescent="0.25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 x14ac:dyDescent="0.25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 x14ac:dyDescent="0.25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 x14ac:dyDescent="0.25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 x14ac:dyDescent="0.25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 x14ac:dyDescent="0.25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 x14ac:dyDescent="0.25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 x14ac:dyDescent="0.25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 x14ac:dyDescent="0.25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 x14ac:dyDescent="0.25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 x14ac:dyDescent="0.25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 x14ac:dyDescent="0.25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 x14ac:dyDescent="0.25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 x14ac:dyDescent="0.25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 x14ac:dyDescent="0.25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 x14ac:dyDescent="0.25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 x14ac:dyDescent="0.25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 x14ac:dyDescent="0.25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 x14ac:dyDescent="0.25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 x14ac:dyDescent="0.25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 x14ac:dyDescent="0.25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 x14ac:dyDescent="0.25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 x14ac:dyDescent="0.25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 x14ac:dyDescent="0.25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 x14ac:dyDescent="0.25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 x14ac:dyDescent="0.25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 x14ac:dyDescent="0.25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 x14ac:dyDescent="0.25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 x14ac:dyDescent="0.25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 x14ac:dyDescent="0.25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 x14ac:dyDescent="0.25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 x14ac:dyDescent="0.25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 x14ac:dyDescent="0.25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 x14ac:dyDescent="0.25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 x14ac:dyDescent="0.25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 x14ac:dyDescent="0.25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 x14ac:dyDescent="0.25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 x14ac:dyDescent="0.25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 x14ac:dyDescent="0.25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 x14ac:dyDescent="0.25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 x14ac:dyDescent="0.25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 x14ac:dyDescent="0.25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 x14ac:dyDescent="0.25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 x14ac:dyDescent="0.25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 x14ac:dyDescent="0.25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 x14ac:dyDescent="0.25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 x14ac:dyDescent="0.25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 x14ac:dyDescent="0.25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 x14ac:dyDescent="0.25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 x14ac:dyDescent="0.25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 x14ac:dyDescent="0.25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 x14ac:dyDescent="0.25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 x14ac:dyDescent="0.25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 x14ac:dyDescent="0.25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 x14ac:dyDescent="0.25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 x14ac:dyDescent="0.25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 x14ac:dyDescent="0.25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 x14ac:dyDescent="0.25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 x14ac:dyDescent="0.25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 x14ac:dyDescent="0.25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 x14ac:dyDescent="0.25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 x14ac:dyDescent="0.25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 x14ac:dyDescent="0.25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 x14ac:dyDescent="0.25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 x14ac:dyDescent="0.25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 x14ac:dyDescent="0.25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 x14ac:dyDescent="0.25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 x14ac:dyDescent="0.25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 x14ac:dyDescent="0.25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 x14ac:dyDescent="0.25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 x14ac:dyDescent="0.25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 x14ac:dyDescent="0.25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 x14ac:dyDescent="0.25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 x14ac:dyDescent="0.25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 x14ac:dyDescent="0.25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 x14ac:dyDescent="0.25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 x14ac:dyDescent="0.25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 x14ac:dyDescent="0.25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 x14ac:dyDescent="0.25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 x14ac:dyDescent="0.25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 x14ac:dyDescent="0.25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 x14ac:dyDescent="0.25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 x14ac:dyDescent="0.25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 x14ac:dyDescent="0.25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 x14ac:dyDescent="0.25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 x14ac:dyDescent="0.25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 x14ac:dyDescent="0.25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 x14ac:dyDescent="0.25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 x14ac:dyDescent="0.25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 x14ac:dyDescent="0.25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 x14ac:dyDescent="0.25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 x14ac:dyDescent="0.25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 x14ac:dyDescent="0.25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 x14ac:dyDescent="0.25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 x14ac:dyDescent="0.25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 x14ac:dyDescent="0.25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 x14ac:dyDescent="0.25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 x14ac:dyDescent="0.25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 x14ac:dyDescent="0.25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 x14ac:dyDescent="0.25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 x14ac:dyDescent="0.25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 x14ac:dyDescent="0.25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 x14ac:dyDescent="0.25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 x14ac:dyDescent="0.25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 x14ac:dyDescent="0.25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 x14ac:dyDescent="0.25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 x14ac:dyDescent="0.25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 x14ac:dyDescent="0.25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 x14ac:dyDescent="0.25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 x14ac:dyDescent="0.25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 x14ac:dyDescent="0.25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 x14ac:dyDescent="0.25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 x14ac:dyDescent="0.25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 x14ac:dyDescent="0.25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 x14ac:dyDescent="0.25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 x14ac:dyDescent="0.25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 x14ac:dyDescent="0.25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 x14ac:dyDescent="0.25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 x14ac:dyDescent="0.25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 x14ac:dyDescent="0.25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 x14ac:dyDescent="0.25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 x14ac:dyDescent="0.25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 x14ac:dyDescent="0.25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 x14ac:dyDescent="0.25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 x14ac:dyDescent="0.25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 x14ac:dyDescent="0.25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 x14ac:dyDescent="0.25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 x14ac:dyDescent="0.25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 x14ac:dyDescent="0.25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 x14ac:dyDescent="0.25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 x14ac:dyDescent="0.25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 x14ac:dyDescent="0.25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 x14ac:dyDescent="0.25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 x14ac:dyDescent="0.25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 x14ac:dyDescent="0.25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 x14ac:dyDescent="0.25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 x14ac:dyDescent="0.25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 x14ac:dyDescent="0.25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 x14ac:dyDescent="0.25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 x14ac:dyDescent="0.25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 x14ac:dyDescent="0.25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 x14ac:dyDescent="0.25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 x14ac:dyDescent="0.25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 x14ac:dyDescent="0.25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 x14ac:dyDescent="0.25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 x14ac:dyDescent="0.25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 x14ac:dyDescent="0.25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 x14ac:dyDescent="0.25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 x14ac:dyDescent="0.25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 x14ac:dyDescent="0.25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 x14ac:dyDescent="0.25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 x14ac:dyDescent="0.25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 x14ac:dyDescent="0.25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 x14ac:dyDescent="0.25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 x14ac:dyDescent="0.25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 x14ac:dyDescent="0.25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 x14ac:dyDescent="0.25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 x14ac:dyDescent="0.25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 x14ac:dyDescent="0.25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 x14ac:dyDescent="0.25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 x14ac:dyDescent="0.25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 x14ac:dyDescent="0.25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 x14ac:dyDescent="0.25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 x14ac:dyDescent="0.25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 x14ac:dyDescent="0.25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 x14ac:dyDescent="0.25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 x14ac:dyDescent="0.25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 x14ac:dyDescent="0.25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 x14ac:dyDescent="0.25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 x14ac:dyDescent="0.25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 x14ac:dyDescent="0.25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 x14ac:dyDescent="0.25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 x14ac:dyDescent="0.25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 x14ac:dyDescent="0.25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 x14ac:dyDescent="0.25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 x14ac:dyDescent="0.25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 x14ac:dyDescent="0.25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 x14ac:dyDescent="0.25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 x14ac:dyDescent="0.25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 x14ac:dyDescent="0.25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 x14ac:dyDescent="0.25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 x14ac:dyDescent="0.25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 x14ac:dyDescent="0.25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 x14ac:dyDescent="0.25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 x14ac:dyDescent="0.25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 x14ac:dyDescent="0.25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 x14ac:dyDescent="0.25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 x14ac:dyDescent="0.25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 x14ac:dyDescent="0.25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 x14ac:dyDescent="0.25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 x14ac:dyDescent="0.25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 x14ac:dyDescent="0.25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 x14ac:dyDescent="0.25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 x14ac:dyDescent="0.25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 x14ac:dyDescent="0.25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 x14ac:dyDescent="0.25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 x14ac:dyDescent="0.25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 x14ac:dyDescent="0.25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 x14ac:dyDescent="0.25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 x14ac:dyDescent="0.25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 x14ac:dyDescent="0.25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 x14ac:dyDescent="0.25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 x14ac:dyDescent="0.25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 x14ac:dyDescent="0.25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 x14ac:dyDescent="0.25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 x14ac:dyDescent="0.25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 x14ac:dyDescent="0.25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 x14ac:dyDescent="0.25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 x14ac:dyDescent="0.25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 x14ac:dyDescent="0.25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 x14ac:dyDescent="0.25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 x14ac:dyDescent="0.25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 x14ac:dyDescent="0.25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 x14ac:dyDescent="0.25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 x14ac:dyDescent="0.25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 x14ac:dyDescent="0.25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 x14ac:dyDescent="0.25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 x14ac:dyDescent="0.25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 x14ac:dyDescent="0.25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 x14ac:dyDescent="0.25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 x14ac:dyDescent="0.25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 x14ac:dyDescent="0.25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 x14ac:dyDescent="0.25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 x14ac:dyDescent="0.25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 x14ac:dyDescent="0.25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 x14ac:dyDescent="0.25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 x14ac:dyDescent="0.25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 x14ac:dyDescent="0.25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 x14ac:dyDescent="0.25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 x14ac:dyDescent="0.25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 x14ac:dyDescent="0.25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 x14ac:dyDescent="0.25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 x14ac:dyDescent="0.25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 x14ac:dyDescent="0.25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 x14ac:dyDescent="0.25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 x14ac:dyDescent="0.25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 x14ac:dyDescent="0.25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 x14ac:dyDescent="0.25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 x14ac:dyDescent="0.25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 x14ac:dyDescent="0.25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 x14ac:dyDescent="0.25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 x14ac:dyDescent="0.25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 x14ac:dyDescent="0.25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 x14ac:dyDescent="0.25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 x14ac:dyDescent="0.25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 x14ac:dyDescent="0.25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 x14ac:dyDescent="0.25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 x14ac:dyDescent="0.25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 x14ac:dyDescent="0.25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 x14ac:dyDescent="0.25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 x14ac:dyDescent="0.25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 x14ac:dyDescent="0.25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 x14ac:dyDescent="0.25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 x14ac:dyDescent="0.25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 x14ac:dyDescent="0.25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 x14ac:dyDescent="0.25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 x14ac:dyDescent="0.25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 x14ac:dyDescent="0.25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 x14ac:dyDescent="0.25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 x14ac:dyDescent="0.25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 x14ac:dyDescent="0.25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 x14ac:dyDescent="0.25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 x14ac:dyDescent="0.25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 x14ac:dyDescent="0.25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 x14ac:dyDescent="0.25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 x14ac:dyDescent="0.25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 x14ac:dyDescent="0.25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 x14ac:dyDescent="0.25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 x14ac:dyDescent="0.25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 x14ac:dyDescent="0.25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 x14ac:dyDescent="0.25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 x14ac:dyDescent="0.25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 x14ac:dyDescent="0.25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 x14ac:dyDescent="0.25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 x14ac:dyDescent="0.25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 x14ac:dyDescent="0.25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 x14ac:dyDescent="0.25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 x14ac:dyDescent="0.25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 x14ac:dyDescent="0.25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 x14ac:dyDescent="0.25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 x14ac:dyDescent="0.25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 x14ac:dyDescent="0.25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 x14ac:dyDescent="0.25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 x14ac:dyDescent="0.25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 x14ac:dyDescent="0.25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 x14ac:dyDescent="0.25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 x14ac:dyDescent="0.25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 x14ac:dyDescent="0.25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 x14ac:dyDescent="0.25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 x14ac:dyDescent="0.25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 x14ac:dyDescent="0.25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 x14ac:dyDescent="0.25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 x14ac:dyDescent="0.25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 x14ac:dyDescent="0.25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 x14ac:dyDescent="0.25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 x14ac:dyDescent="0.25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 x14ac:dyDescent="0.25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 x14ac:dyDescent="0.25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 x14ac:dyDescent="0.25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 x14ac:dyDescent="0.25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 x14ac:dyDescent="0.25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 x14ac:dyDescent="0.25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 x14ac:dyDescent="0.25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 x14ac:dyDescent="0.25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 x14ac:dyDescent="0.25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 x14ac:dyDescent="0.25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 x14ac:dyDescent="0.25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 x14ac:dyDescent="0.25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 x14ac:dyDescent="0.25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 x14ac:dyDescent="0.25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 x14ac:dyDescent="0.25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 x14ac:dyDescent="0.25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 x14ac:dyDescent="0.25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 x14ac:dyDescent="0.25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 x14ac:dyDescent="0.25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 x14ac:dyDescent="0.25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 x14ac:dyDescent="0.25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 x14ac:dyDescent="0.25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 x14ac:dyDescent="0.25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 x14ac:dyDescent="0.25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 x14ac:dyDescent="0.25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 x14ac:dyDescent="0.25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 x14ac:dyDescent="0.25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 x14ac:dyDescent="0.25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 x14ac:dyDescent="0.25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 x14ac:dyDescent="0.25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 x14ac:dyDescent="0.25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 x14ac:dyDescent="0.25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 x14ac:dyDescent="0.25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 x14ac:dyDescent="0.25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 x14ac:dyDescent="0.25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 x14ac:dyDescent="0.25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 x14ac:dyDescent="0.25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 x14ac:dyDescent="0.25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 x14ac:dyDescent="0.25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 x14ac:dyDescent="0.25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 x14ac:dyDescent="0.25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 x14ac:dyDescent="0.25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 x14ac:dyDescent="0.25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 x14ac:dyDescent="0.25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 x14ac:dyDescent="0.25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 x14ac:dyDescent="0.25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 x14ac:dyDescent="0.25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 x14ac:dyDescent="0.25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 x14ac:dyDescent="0.25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 x14ac:dyDescent="0.25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 x14ac:dyDescent="0.25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 x14ac:dyDescent="0.25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 x14ac:dyDescent="0.25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 x14ac:dyDescent="0.25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 x14ac:dyDescent="0.25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 x14ac:dyDescent="0.25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 x14ac:dyDescent="0.25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 x14ac:dyDescent="0.25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 x14ac:dyDescent="0.25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 x14ac:dyDescent="0.25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 x14ac:dyDescent="0.25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 x14ac:dyDescent="0.25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 x14ac:dyDescent="0.25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 x14ac:dyDescent="0.25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 x14ac:dyDescent="0.25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 x14ac:dyDescent="0.25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 x14ac:dyDescent="0.25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 x14ac:dyDescent="0.25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 x14ac:dyDescent="0.25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 x14ac:dyDescent="0.25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 x14ac:dyDescent="0.25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 x14ac:dyDescent="0.25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 x14ac:dyDescent="0.25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 x14ac:dyDescent="0.25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 x14ac:dyDescent="0.25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 x14ac:dyDescent="0.25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 x14ac:dyDescent="0.25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 x14ac:dyDescent="0.25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 x14ac:dyDescent="0.25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 x14ac:dyDescent="0.25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 x14ac:dyDescent="0.25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 x14ac:dyDescent="0.25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 x14ac:dyDescent="0.25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 x14ac:dyDescent="0.25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 x14ac:dyDescent="0.25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 x14ac:dyDescent="0.25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 x14ac:dyDescent="0.25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 x14ac:dyDescent="0.25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 x14ac:dyDescent="0.25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 x14ac:dyDescent="0.25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 x14ac:dyDescent="0.25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 x14ac:dyDescent="0.25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 x14ac:dyDescent="0.25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 x14ac:dyDescent="0.25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 x14ac:dyDescent="0.25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 x14ac:dyDescent="0.25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 x14ac:dyDescent="0.25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 x14ac:dyDescent="0.25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 x14ac:dyDescent="0.25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 x14ac:dyDescent="0.25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 x14ac:dyDescent="0.25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 x14ac:dyDescent="0.25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 x14ac:dyDescent="0.25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 x14ac:dyDescent="0.25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 x14ac:dyDescent="0.25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 x14ac:dyDescent="0.25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 x14ac:dyDescent="0.25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 x14ac:dyDescent="0.25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 x14ac:dyDescent="0.25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 x14ac:dyDescent="0.25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 x14ac:dyDescent="0.25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 x14ac:dyDescent="0.25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 x14ac:dyDescent="0.25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 x14ac:dyDescent="0.25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 x14ac:dyDescent="0.25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 x14ac:dyDescent="0.25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 x14ac:dyDescent="0.25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 x14ac:dyDescent="0.25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 x14ac:dyDescent="0.25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 x14ac:dyDescent="0.25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 x14ac:dyDescent="0.25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 x14ac:dyDescent="0.25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 x14ac:dyDescent="0.25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 x14ac:dyDescent="0.25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 x14ac:dyDescent="0.25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 x14ac:dyDescent="0.25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 x14ac:dyDescent="0.25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 x14ac:dyDescent="0.25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 x14ac:dyDescent="0.25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 x14ac:dyDescent="0.25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 x14ac:dyDescent="0.25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 x14ac:dyDescent="0.25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 x14ac:dyDescent="0.25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 x14ac:dyDescent="0.25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 x14ac:dyDescent="0.25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 x14ac:dyDescent="0.25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 x14ac:dyDescent="0.25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 x14ac:dyDescent="0.25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 x14ac:dyDescent="0.25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 x14ac:dyDescent="0.25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 x14ac:dyDescent="0.25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 x14ac:dyDescent="0.25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 x14ac:dyDescent="0.25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 x14ac:dyDescent="0.25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 x14ac:dyDescent="0.25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 x14ac:dyDescent="0.25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 x14ac:dyDescent="0.25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 x14ac:dyDescent="0.25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 x14ac:dyDescent="0.25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 x14ac:dyDescent="0.25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 x14ac:dyDescent="0.25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 x14ac:dyDescent="0.25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 x14ac:dyDescent="0.25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 x14ac:dyDescent="0.25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 x14ac:dyDescent="0.25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 x14ac:dyDescent="0.25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 x14ac:dyDescent="0.25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 x14ac:dyDescent="0.25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 x14ac:dyDescent="0.25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 x14ac:dyDescent="0.25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 x14ac:dyDescent="0.25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 x14ac:dyDescent="0.25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 x14ac:dyDescent="0.25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 x14ac:dyDescent="0.25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 x14ac:dyDescent="0.25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 x14ac:dyDescent="0.25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 x14ac:dyDescent="0.25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 x14ac:dyDescent="0.25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 x14ac:dyDescent="0.25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 x14ac:dyDescent="0.25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 x14ac:dyDescent="0.25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 x14ac:dyDescent="0.25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 x14ac:dyDescent="0.25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 x14ac:dyDescent="0.25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 x14ac:dyDescent="0.25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 x14ac:dyDescent="0.25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 x14ac:dyDescent="0.25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 x14ac:dyDescent="0.25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 x14ac:dyDescent="0.25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 x14ac:dyDescent="0.25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 x14ac:dyDescent="0.25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 x14ac:dyDescent="0.25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 x14ac:dyDescent="0.25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 x14ac:dyDescent="0.25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 x14ac:dyDescent="0.25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 x14ac:dyDescent="0.25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 x14ac:dyDescent="0.25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 x14ac:dyDescent="0.25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 x14ac:dyDescent="0.25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 x14ac:dyDescent="0.25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 x14ac:dyDescent="0.25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 x14ac:dyDescent="0.25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 x14ac:dyDescent="0.25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 x14ac:dyDescent="0.25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 x14ac:dyDescent="0.25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 x14ac:dyDescent="0.25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 x14ac:dyDescent="0.25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 x14ac:dyDescent="0.25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 x14ac:dyDescent="0.25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 x14ac:dyDescent="0.25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 x14ac:dyDescent="0.25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 x14ac:dyDescent="0.25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 x14ac:dyDescent="0.25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 x14ac:dyDescent="0.25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 x14ac:dyDescent="0.25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 x14ac:dyDescent="0.25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 x14ac:dyDescent="0.25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 x14ac:dyDescent="0.25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 x14ac:dyDescent="0.25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 x14ac:dyDescent="0.25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 x14ac:dyDescent="0.25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 x14ac:dyDescent="0.25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 x14ac:dyDescent="0.25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 x14ac:dyDescent="0.25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 x14ac:dyDescent="0.25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 x14ac:dyDescent="0.25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 x14ac:dyDescent="0.25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 x14ac:dyDescent="0.25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 x14ac:dyDescent="0.25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 x14ac:dyDescent="0.25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 x14ac:dyDescent="0.25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 x14ac:dyDescent="0.25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 x14ac:dyDescent="0.25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 x14ac:dyDescent="0.25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 x14ac:dyDescent="0.25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 x14ac:dyDescent="0.25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 x14ac:dyDescent="0.25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 x14ac:dyDescent="0.25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 x14ac:dyDescent="0.25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 x14ac:dyDescent="0.25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 x14ac:dyDescent="0.25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 x14ac:dyDescent="0.25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 x14ac:dyDescent="0.25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 x14ac:dyDescent="0.25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 x14ac:dyDescent="0.25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 x14ac:dyDescent="0.25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 x14ac:dyDescent="0.25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 x14ac:dyDescent="0.25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 x14ac:dyDescent="0.25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 x14ac:dyDescent="0.25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 x14ac:dyDescent="0.25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 x14ac:dyDescent="0.25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 x14ac:dyDescent="0.25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 x14ac:dyDescent="0.25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 x14ac:dyDescent="0.25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 x14ac:dyDescent="0.25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 x14ac:dyDescent="0.25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 x14ac:dyDescent="0.25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 x14ac:dyDescent="0.25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 x14ac:dyDescent="0.25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 x14ac:dyDescent="0.25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 x14ac:dyDescent="0.25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 x14ac:dyDescent="0.25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 x14ac:dyDescent="0.25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 x14ac:dyDescent="0.25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 x14ac:dyDescent="0.25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 x14ac:dyDescent="0.25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 x14ac:dyDescent="0.25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 x14ac:dyDescent="0.25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 x14ac:dyDescent="0.25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 x14ac:dyDescent="0.25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 x14ac:dyDescent="0.25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 x14ac:dyDescent="0.25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 x14ac:dyDescent="0.25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 x14ac:dyDescent="0.25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 x14ac:dyDescent="0.25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 x14ac:dyDescent="0.25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 x14ac:dyDescent="0.25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 x14ac:dyDescent="0.25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 x14ac:dyDescent="0.25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 x14ac:dyDescent="0.25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 x14ac:dyDescent="0.25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 x14ac:dyDescent="0.25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 x14ac:dyDescent="0.25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 x14ac:dyDescent="0.25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 x14ac:dyDescent="0.25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 x14ac:dyDescent="0.25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 x14ac:dyDescent="0.25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 x14ac:dyDescent="0.25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 x14ac:dyDescent="0.25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 x14ac:dyDescent="0.25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 x14ac:dyDescent="0.25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 x14ac:dyDescent="0.25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 x14ac:dyDescent="0.25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 x14ac:dyDescent="0.25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 x14ac:dyDescent="0.25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 x14ac:dyDescent="0.25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 x14ac:dyDescent="0.25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 x14ac:dyDescent="0.25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 x14ac:dyDescent="0.25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 x14ac:dyDescent="0.25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 x14ac:dyDescent="0.25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 x14ac:dyDescent="0.25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 x14ac:dyDescent="0.25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 x14ac:dyDescent="0.25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 x14ac:dyDescent="0.25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 x14ac:dyDescent="0.25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 x14ac:dyDescent="0.25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 x14ac:dyDescent="0.25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 x14ac:dyDescent="0.25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 x14ac:dyDescent="0.25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 x14ac:dyDescent="0.25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 x14ac:dyDescent="0.25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 x14ac:dyDescent="0.25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 x14ac:dyDescent="0.25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 x14ac:dyDescent="0.25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 x14ac:dyDescent="0.25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 x14ac:dyDescent="0.25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 x14ac:dyDescent="0.25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 x14ac:dyDescent="0.25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 x14ac:dyDescent="0.25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 x14ac:dyDescent="0.25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 x14ac:dyDescent="0.25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 x14ac:dyDescent="0.25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 x14ac:dyDescent="0.25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 x14ac:dyDescent="0.25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 x14ac:dyDescent="0.25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 x14ac:dyDescent="0.25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 x14ac:dyDescent="0.25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 x14ac:dyDescent="0.25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 x14ac:dyDescent="0.25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 x14ac:dyDescent="0.25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 x14ac:dyDescent="0.25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 x14ac:dyDescent="0.25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 x14ac:dyDescent="0.25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 x14ac:dyDescent="0.25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 x14ac:dyDescent="0.25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 x14ac:dyDescent="0.25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 x14ac:dyDescent="0.25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 x14ac:dyDescent="0.25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 x14ac:dyDescent="0.25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 x14ac:dyDescent="0.25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 x14ac:dyDescent="0.25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668"/>
  <sheetViews>
    <sheetView tabSelected="1" zoomScale="80" zoomScaleNormal="80" workbookViewId="0">
      <selection activeCell="U12" sqref="U12"/>
    </sheetView>
  </sheetViews>
  <sheetFormatPr defaultRowHeight="15" x14ac:dyDescent="0.2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16384" width="9.140625" style="43"/>
  </cols>
  <sheetData>
    <row r="1" spans="1:21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5" t="s">
        <v>14526</v>
      </c>
      <c r="R1" s="55" t="s">
        <v>14520</v>
      </c>
      <c r="S1" s="43" t="s">
        <v>20445</v>
      </c>
      <c r="T1" s="43" t="s">
        <v>20448</v>
      </c>
      <c r="U1" s="43" t="s">
        <v>20449</v>
      </c>
    </row>
    <row r="2" spans="1:21" x14ac:dyDescent="0.25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67">
        <f>MYRANKS_P[[#This Row],[IP]]*P_PTS_IP+MYRANKS_P[[#This Row],[SO]]*P_PTS_K+MYRANKS_P[[#This Row],[BB]]*P_PTS_BB+MYRANKS_P[[#This Row],[H]]*P_PTS_HA+MYRANKS_P[[#This Row],[SV]]*P_PTS_SV+MYRANKS_P[[#This Row],[HR]]*P_PTS_HRA</f>
        <v>894</v>
      </c>
      <c r="T2" s="52">
        <f>VLOOKUP(MYRANKS_P[[#This Row],[POS]],REPLACEMENT_LEVEL[],2,FALSE)</f>
        <v>422</v>
      </c>
      <c r="U2" s="52">
        <f>MYRANKS_P[[#This Row],[PROJ PTS]]-MYRANKS_P[[#This Row],[REPL LEVEL]]</f>
        <v>472</v>
      </c>
    </row>
    <row r="3" spans="1:21" x14ac:dyDescent="0.25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67">
        <f>MYRANKS_P[[#This Row],[IP]]*P_PTS_IP+MYRANKS_P[[#This Row],[SO]]*P_PTS_K+MYRANKS_P[[#This Row],[BB]]*P_PTS_BB+MYRANKS_P[[#This Row],[H]]*P_PTS_HA+MYRANKS_P[[#This Row],[SV]]*P_PTS_SV+MYRANKS_P[[#This Row],[HR]]*P_PTS_HRA</f>
        <v>802</v>
      </c>
      <c r="T3" s="52">
        <f>VLOOKUP(MYRANKS_P[[#This Row],[POS]],REPLACEMENT_LEVEL[],2,FALSE)</f>
        <v>422</v>
      </c>
      <c r="U3" s="52">
        <f>MYRANKS_P[[#This Row],[PROJ PTS]]-MYRANKS_P[[#This Row],[REPL LEVEL]]</f>
        <v>380</v>
      </c>
    </row>
    <row r="4" spans="1:21" x14ac:dyDescent="0.25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67">
        <f>MYRANKS_P[[#This Row],[IP]]*P_PTS_IP+MYRANKS_P[[#This Row],[SO]]*P_PTS_K+MYRANKS_P[[#This Row],[BB]]*P_PTS_BB+MYRANKS_P[[#This Row],[H]]*P_PTS_HA+MYRANKS_P[[#This Row],[SV]]*P_PTS_SV+MYRANKS_P[[#This Row],[HR]]*P_PTS_HRA</f>
        <v>797</v>
      </c>
      <c r="T4" s="52">
        <f>VLOOKUP(MYRANKS_P[[#This Row],[POS]],REPLACEMENT_LEVEL[],2,FALSE)</f>
        <v>422</v>
      </c>
      <c r="U4" s="52">
        <f>MYRANKS_P[[#This Row],[PROJ PTS]]-MYRANKS_P[[#This Row],[REPL LEVEL]]</f>
        <v>375</v>
      </c>
    </row>
    <row r="5" spans="1:21" x14ac:dyDescent="0.25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67">
        <f>MYRANKS_P[[#This Row],[IP]]*P_PTS_IP+MYRANKS_P[[#This Row],[SO]]*P_PTS_K+MYRANKS_P[[#This Row],[BB]]*P_PTS_BB+MYRANKS_P[[#This Row],[H]]*P_PTS_HA+MYRANKS_P[[#This Row],[SV]]*P_PTS_SV+MYRANKS_P[[#This Row],[HR]]*P_PTS_HRA</f>
        <v>787</v>
      </c>
      <c r="T5" s="52">
        <f>VLOOKUP(MYRANKS_P[[#This Row],[POS]],REPLACEMENT_LEVEL[],2,FALSE)</f>
        <v>422</v>
      </c>
      <c r="U5" s="52">
        <f>MYRANKS_P[[#This Row],[PROJ PTS]]-MYRANKS_P[[#This Row],[REPL LEVEL]]</f>
        <v>365</v>
      </c>
    </row>
    <row r="6" spans="1:21" x14ac:dyDescent="0.25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67">
        <f>MYRANKS_P[[#This Row],[IP]]*P_PTS_IP+MYRANKS_P[[#This Row],[SO]]*P_PTS_K+MYRANKS_P[[#This Row],[BB]]*P_PTS_BB+MYRANKS_P[[#This Row],[H]]*P_PTS_HA+MYRANKS_P[[#This Row],[SV]]*P_PTS_SV+MYRANKS_P[[#This Row],[HR]]*P_PTS_HRA</f>
        <v>786</v>
      </c>
      <c r="T6" s="52">
        <f>VLOOKUP(MYRANKS_P[[#This Row],[POS]],REPLACEMENT_LEVEL[],2,FALSE)</f>
        <v>422</v>
      </c>
      <c r="U6" s="52">
        <f>MYRANKS_P[[#This Row],[PROJ PTS]]-MYRANKS_P[[#This Row],[REPL LEVEL]]</f>
        <v>364</v>
      </c>
    </row>
    <row r="7" spans="1:21" x14ac:dyDescent="0.25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67">
        <f>MYRANKS_P[[#This Row],[IP]]*P_PTS_IP+MYRANKS_P[[#This Row],[SO]]*P_PTS_K+MYRANKS_P[[#This Row],[BB]]*P_PTS_BB+MYRANKS_P[[#This Row],[H]]*P_PTS_HA+MYRANKS_P[[#This Row],[SV]]*P_PTS_SV+MYRANKS_P[[#This Row],[HR]]*P_PTS_HRA</f>
        <v>766</v>
      </c>
      <c r="T7" s="52">
        <f>VLOOKUP(MYRANKS_P[[#This Row],[POS]],REPLACEMENT_LEVEL[],2,FALSE)</f>
        <v>422</v>
      </c>
      <c r="U7" s="52">
        <f>MYRANKS_P[[#This Row],[PROJ PTS]]-MYRANKS_P[[#This Row],[REPL LEVEL]]</f>
        <v>344</v>
      </c>
    </row>
    <row r="8" spans="1:21" x14ac:dyDescent="0.25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67">
        <f>MYRANKS_P[[#This Row],[IP]]*P_PTS_IP+MYRANKS_P[[#This Row],[SO]]*P_PTS_K+MYRANKS_P[[#This Row],[BB]]*P_PTS_BB+MYRANKS_P[[#This Row],[H]]*P_PTS_HA+MYRANKS_P[[#This Row],[SV]]*P_PTS_SV+MYRANKS_P[[#This Row],[HR]]*P_PTS_HRA</f>
        <v>754</v>
      </c>
      <c r="T8" s="52">
        <f>VLOOKUP(MYRANKS_P[[#This Row],[POS]],REPLACEMENT_LEVEL[],2,FALSE)</f>
        <v>422</v>
      </c>
      <c r="U8" s="52">
        <f>MYRANKS_P[[#This Row],[PROJ PTS]]-MYRANKS_P[[#This Row],[REPL LEVEL]]</f>
        <v>332</v>
      </c>
    </row>
    <row r="9" spans="1:21" x14ac:dyDescent="0.25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67">
        <f>MYRANKS_P[[#This Row],[IP]]*P_PTS_IP+MYRANKS_P[[#This Row],[SO]]*P_PTS_K+MYRANKS_P[[#This Row],[BB]]*P_PTS_BB+MYRANKS_P[[#This Row],[H]]*P_PTS_HA+MYRANKS_P[[#This Row],[SV]]*P_PTS_SV+MYRANKS_P[[#This Row],[HR]]*P_PTS_HRA</f>
        <v>748</v>
      </c>
      <c r="T9" s="52">
        <f>VLOOKUP(MYRANKS_P[[#This Row],[POS]],REPLACEMENT_LEVEL[],2,FALSE)</f>
        <v>422</v>
      </c>
      <c r="U9" s="52">
        <f>MYRANKS_P[[#This Row],[PROJ PTS]]-MYRANKS_P[[#This Row],[REPL LEVEL]]</f>
        <v>326</v>
      </c>
    </row>
    <row r="10" spans="1:21" x14ac:dyDescent="0.25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67">
        <f>MYRANKS_P[[#This Row],[IP]]*P_PTS_IP+MYRANKS_P[[#This Row],[SO]]*P_PTS_K+MYRANKS_P[[#This Row],[BB]]*P_PTS_BB+MYRANKS_P[[#This Row],[H]]*P_PTS_HA+MYRANKS_P[[#This Row],[SV]]*P_PTS_SV+MYRANKS_P[[#This Row],[HR]]*P_PTS_HRA</f>
        <v>711</v>
      </c>
      <c r="T10" s="52">
        <f>VLOOKUP(MYRANKS_P[[#This Row],[POS]],REPLACEMENT_LEVEL[],2,FALSE)</f>
        <v>422</v>
      </c>
      <c r="U10" s="52">
        <f>MYRANKS_P[[#This Row],[PROJ PTS]]-MYRANKS_P[[#This Row],[REPL LEVEL]]</f>
        <v>289</v>
      </c>
    </row>
    <row r="11" spans="1:21" x14ac:dyDescent="0.25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67">
        <f>MYRANKS_P[[#This Row],[IP]]*P_PTS_IP+MYRANKS_P[[#This Row],[SO]]*P_PTS_K+MYRANKS_P[[#This Row],[BB]]*P_PTS_BB+MYRANKS_P[[#This Row],[H]]*P_PTS_HA+MYRANKS_P[[#This Row],[SV]]*P_PTS_SV+MYRANKS_P[[#This Row],[HR]]*P_PTS_HRA</f>
        <v>692</v>
      </c>
      <c r="T11" s="52">
        <f>VLOOKUP(MYRANKS_P[[#This Row],[POS]],REPLACEMENT_LEVEL[],2,FALSE)</f>
        <v>422</v>
      </c>
      <c r="U11" s="52">
        <f>MYRANKS_P[[#This Row],[PROJ PTS]]-MYRANKS_P[[#This Row],[REPL LEVEL]]</f>
        <v>270</v>
      </c>
    </row>
    <row r="12" spans="1:21" x14ac:dyDescent="0.25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67">
        <f>MYRANKS_P[[#This Row],[IP]]*P_PTS_IP+MYRANKS_P[[#This Row],[SO]]*P_PTS_K+MYRANKS_P[[#This Row],[BB]]*P_PTS_BB+MYRANKS_P[[#This Row],[H]]*P_PTS_HA+MYRANKS_P[[#This Row],[SV]]*P_PTS_SV+MYRANKS_P[[#This Row],[HR]]*P_PTS_HRA</f>
        <v>691</v>
      </c>
      <c r="T12" s="52">
        <f>VLOOKUP(MYRANKS_P[[#This Row],[POS]],REPLACEMENT_LEVEL[],2,FALSE)</f>
        <v>422</v>
      </c>
      <c r="U12" s="52">
        <f>MYRANKS_P[[#This Row],[PROJ PTS]]-MYRANKS_P[[#This Row],[REPL LEVEL]]</f>
        <v>269</v>
      </c>
    </row>
    <row r="13" spans="1:21" x14ac:dyDescent="0.25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67">
        <f>MYRANKS_P[[#This Row],[IP]]*P_PTS_IP+MYRANKS_P[[#This Row],[SO]]*P_PTS_K+MYRANKS_P[[#This Row],[BB]]*P_PTS_BB+MYRANKS_P[[#This Row],[H]]*P_PTS_HA+MYRANKS_P[[#This Row],[SV]]*P_PTS_SV+MYRANKS_P[[#This Row],[HR]]*P_PTS_HRA</f>
        <v>685</v>
      </c>
      <c r="T13" s="52">
        <f>VLOOKUP(MYRANKS_P[[#This Row],[POS]],REPLACEMENT_LEVEL[],2,FALSE)</f>
        <v>422</v>
      </c>
      <c r="U13" s="52">
        <f>MYRANKS_P[[#This Row],[PROJ PTS]]-MYRANKS_P[[#This Row],[REPL LEVEL]]</f>
        <v>263</v>
      </c>
    </row>
    <row r="14" spans="1:21" x14ac:dyDescent="0.25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67">
        <f>MYRANKS_P[[#This Row],[IP]]*P_PTS_IP+MYRANKS_P[[#This Row],[SO]]*P_PTS_K+MYRANKS_P[[#This Row],[BB]]*P_PTS_BB+MYRANKS_P[[#This Row],[H]]*P_PTS_HA+MYRANKS_P[[#This Row],[SV]]*P_PTS_SV+MYRANKS_P[[#This Row],[HR]]*P_PTS_HRA</f>
        <v>680</v>
      </c>
      <c r="T14" s="52">
        <f>VLOOKUP(MYRANKS_P[[#This Row],[POS]],REPLACEMENT_LEVEL[],2,FALSE)</f>
        <v>422</v>
      </c>
      <c r="U14" s="52">
        <f>MYRANKS_P[[#This Row],[PROJ PTS]]-MYRANKS_P[[#This Row],[REPL LEVEL]]</f>
        <v>258</v>
      </c>
    </row>
    <row r="15" spans="1:21" x14ac:dyDescent="0.25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67">
        <f>MYRANKS_P[[#This Row],[IP]]*P_PTS_IP+MYRANKS_P[[#This Row],[SO]]*P_PTS_K+MYRANKS_P[[#This Row],[BB]]*P_PTS_BB+MYRANKS_P[[#This Row],[H]]*P_PTS_HA+MYRANKS_P[[#This Row],[SV]]*P_PTS_SV+MYRANKS_P[[#This Row],[HR]]*P_PTS_HRA</f>
        <v>672</v>
      </c>
      <c r="T15" s="52">
        <f>VLOOKUP(MYRANKS_P[[#This Row],[POS]],REPLACEMENT_LEVEL[],2,FALSE)</f>
        <v>422</v>
      </c>
      <c r="U15" s="52">
        <f>MYRANKS_P[[#This Row],[PROJ PTS]]-MYRANKS_P[[#This Row],[REPL LEVEL]]</f>
        <v>250</v>
      </c>
    </row>
    <row r="16" spans="1:21" x14ac:dyDescent="0.25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67">
        <f>MYRANKS_P[[#This Row],[IP]]*P_PTS_IP+MYRANKS_P[[#This Row],[SO]]*P_PTS_K+MYRANKS_P[[#This Row],[BB]]*P_PTS_BB+MYRANKS_P[[#This Row],[H]]*P_PTS_HA+MYRANKS_P[[#This Row],[SV]]*P_PTS_SV+MYRANKS_P[[#This Row],[HR]]*P_PTS_HRA</f>
        <v>669</v>
      </c>
      <c r="T16" s="52">
        <f>VLOOKUP(MYRANKS_P[[#This Row],[POS]],REPLACEMENT_LEVEL[],2,FALSE)</f>
        <v>422</v>
      </c>
      <c r="U16" s="52">
        <f>MYRANKS_P[[#This Row],[PROJ PTS]]-MYRANKS_P[[#This Row],[REPL LEVEL]]</f>
        <v>247</v>
      </c>
    </row>
    <row r="17" spans="1:21" x14ac:dyDescent="0.25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67">
        <f>MYRANKS_P[[#This Row],[IP]]*P_PTS_IP+MYRANKS_P[[#This Row],[SO]]*P_PTS_K+MYRANKS_P[[#This Row],[BB]]*P_PTS_BB+MYRANKS_P[[#This Row],[H]]*P_PTS_HA+MYRANKS_P[[#This Row],[SV]]*P_PTS_SV+MYRANKS_P[[#This Row],[HR]]*P_PTS_HRA</f>
        <v>637</v>
      </c>
      <c r="T17" s="52">
        <f>VLOOKUP(MYRANKS_P[[#This Row],[POS]],REPLACEMENT_LEVEL[],2,FALSE)</f>
        <v>422</v>
      </c>
      <c r="U17" s="52">
        <f>MYRANKS_P[[#This Row],[PROJ PTS]]-MYRANKS_P[[#This Row],[REPL LEVEL]]</f>
        <v>215</v>
      </c>
    </row>
    <row r="18" spans="1:21" x14ac:dyDescent="0.25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8" s="52">
        <f>VLOOKUP(MYRANKS_P[[#This Row],[POS]],REPLACEMENT_LEVEL[],2,FALSE)</f>
        <v>422</v>
      </c>
      <c r="U18" s="52">
        <f>MYRANKS_P[[#This Row],[PROJ PTS]]-MYRANKS_P[[#This Row],[REPL LEVEL]]</f>
        <v>208</v>
      </c>
    </row>
    <row r="19" spans="1:21" x14ac:dyDescent="0.25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9" s="52">
        <f>VLOOKUP(MYRANKS_P[[#This Row],[POS]],REPLACEMENT_LEVEL[],2,FALSE)</f>
        <v>422</v>
      </c>
      <c r="U19" s="52">
        <f>MYRANKS_P[[#This Row],[PROJ PTS]]-MYRANKS_P[[#This Row],[REPL LEVEL]]</f>
        <v>208</v>
      </c>
    </row>
    <row r="20" spans="1:21" x14ac:dyDescent="0.25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67">
        <f>MYRANKS_P[[#This Row],[IP]]*P_PTS_IP+MYRANKS_P[[#This Row],[SO]]*P_PTS_K+MYRANKS_P[[#This Row],[BB]]*P_PTS_BB+MYRANKS_P[[#This Row],[H]]*P_PTS_HA+MYRANKS_P[[#This Row],[SV]]*P_PTS_SV+MYRANKS_P[[#This Row],[HR]]*P_PTS_HRA</f>
        <v>629</v>
      </c>
      <c r="T20" s="52">
        <f>VLOOKUP(MYRANKS_P[[#This Row],[POS]],REPLACEMENT_LEVEL[],2,FALSE)</f>
        <v>422</v>
      </c>
      <c r="U20" s="52">
        <f>MYRANKS_P[[#This Row],[PROJ PTS]]-MYRANKS_P[[#This Row],[REPL LEVEL]]</f>
        <v>207</v>
      </c>
    </row>
    <row r="21" spans="1:21" x14ac:dyDescent="0.25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67">
        <f>MYRANKS_P[[#This Row],[IP]]*P_PTS_IP+MYRANKS_P[[#This Row],[SO]]*P_PTS_K+MYRANKS_P[[#This Row],[BB]]*P_PTS_BB+MYRANKS_P[[#This Row],[H]]*P_PTS_HA+MYRANKS_P[[#This Row],[SV]]*P_PTS_SV+MYRANKS_P[[#This Row],[HR]]*P_PTS_HRA</f>
        <v>623</v>
      </c>
      <c r="T21" s="52">
        <f>VLOOKUP(MYRANKS_P[[#This Row],[POS]],REPLACEMENT_LEVEL[],2,FALSE)</f>
        <v>422</v>
      </c>
      <c r="U21" s="52">
        <f>MYRANKS_P[[#This Row],[PROJ PTS]]-MYRANKS_P[[#This Row],[REPL LEVEL]]</f>
        <v>201</v>
      </c>
    </row>
    <row r="22" spans="1:21" x14ac:dyDescent="0.25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67">
        <f>MYRANKS_P[[#This Row],[IP]]*P_PTS_IP+MYRANKS_P[[#This Row],[SO]]*P_PTS_K+MYRANKS_P[[#This Row],[BB]]*P_PTS_BB+MYRANKS_P[[#This Row],[H]]*P_PTS_HA+MYRANKS_P[[#This Row],[SV]]*P_PTS_SV+MYRANKS_P[[#This Row],[HR]]*P_PTS_HRA</f>
        <v>614</v>
      </c>
      <c r="T22" s="52">
        <f>VLOOKUP(MYRANKS_P[[#This Row],[POS]],REPLACEMENT_LEVEL[],2,FALSE)</f>
        <v>422</v>
      </c>
      <c r="U22" s="52">
        <f>MYRANKS_P[[#This Row],[PROJ PTS]]-MYRANKS_P[[#This Row],[REPL LEVEL]]</f>
        <v>192</v>
      </c>
    </row>
    <row r="23" spans="1:21" x14ac:dyDescent="0.25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67">
        <f>MYRANKS_P[[#This Row],[IP]]*P_PTS_IP+MYRANKS_P[[#This Row],[SO]]*P_PTS_K+MYRANKS_P[[#This Row],[BB]]*P_PTS_BB+MYRANKS_P[[#This Row],[H]]*P_PTS_HA+MYRANKS_P[[#This Row],[SV]]*P_PTS_SV+MYRANKS_P[[#This Row],[HR]]*P_PTS_HRA</f>
        <v>612</v>
      </c>
      <c r="T23" s="52">
        <f>VLOOKUP(MYRANKS_P[[#This Row],[POS]],REPLACEMENT_LEVEL[],2,FALSE)</f>
        <v>422</v>
      </c>
      <c r="U23" s="52">
        <f>MYRANKS_P[[#This Row],[PROJ PTS]]-MYRANKS_P[[#This Row],[REPL LEVEL]]</f>
        <v>190</v>
      </c>
    </row>
    <row r="24" spans="1:21" x14ac:dyDescent="0.25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67">
        <f>MYRANKS_P[[#This Row],[IP]]*P_PTS_IP+MYRANKS_P[[#This Row],[SO]]*P_PTS_K+MYRANKS_P[[#This Row],[BB]]*P_PTS_BB+MYRANKS_P[[#This Row],[H]]*P_PTS_HA+MYRANKS_P[[#This Row],[SV]]*P_PTS_SV+MYRANKS_P[[#This Row],[HR]]*P_PTS_HRA</f>
        <v>607</v>
      </c>
      <c r="T24" s="52">
        <f>VLOOKUP(MYRANKS_P[[#This Row],[POS]],REPLACEMENT_LEVEL[],2,FALSE)</f>
        <v>422</v>
      </c>
      <c r="U24" s="52">
        <f>MYRANKS_P[[#This Row],[PROJ PTS]]-MYRANKS_P[[#This Row],[REPL LEVEL]]</f>
        <v>185</v>
      </c>
    </row>
    <row r="25" spans="1:21" x14ac:dyDescent="0.25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67">
        <f>MYRANKS_P[[#This Row],[IP]]*P_PTS_IP+MYRANKS_P[[#This Row],[SO]]*P_PTS_K+MYRANKS_P[[#This Row],[BB]]*P_PTS_BB+MYRANKS_P[[#This Row],[H]]*P_PTS_HA+MYRANKS_P[[#This Row],[SV]]*P_PTS_SV+MYRANKS_P[[#This Row],[HR]]*P_PTS_HRA</f>
        <v>603</v>
      </c>
      <c r="T25" s="52">
        <f>VLOOKUP(MYRANKS_P[[#This Row],[POS]],REPLACEMENT_LEVEL[],2,FALSE)</f>
        <v>422</v>
      </c>
      <c r="U25" s="52">
        <f>MYRANKS_P[[#This Row],[PROJ PTS]]-MYRANKS_P[[#This Row],[REPL LEVEL]]</f>
        <v>181</v>
      </c>
    </row>
    <row r="26" spans="1:21" x14ac:dyDescent="0.25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67">
        <f>MYRANKS_P[[#This Row],[IP]]*P_PTS_IP+MYRANKS_P[[#This Row],[SO]]*P_PTS_K+MYRANKS_P[[#This Row],[BB]]*P_PTS_BB+MYRANKS_P[[#This Row],[H]]*P_PTS_HA+MYRANKS_P[[#This Row],[SV]]*P_PTS_SV+MYRANKS_P[[#This Row],[HR]]*P_PTS_HRA</f>
        <v>600</v>
      </c>
      <c r="T26" s="52">
        <f>VLOOKUP(MYRANKS_P[[#This Row],[POS]],REPLACEMENT_LEVEL[],2,FALSE)</f>
        <v>422</v>
      </c>
      <c r="U26" s="52">
        <f>MYRANKS_P[[#This Row],[PROJ PTS]]-MYRANKS_P[[#This Row],[REPL LEVEL]]</f>
        <v>178</v>
      </c>
    </row>
    <row r="27" spans="1:21" x14ac:dyDescent="0.25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67">
        <f>MYRANKS_P[[#This Row],[IP]]*P_PTS_IP+MYRANKS_P[[#This Row],[SO]]*P_PTS_K+MYRANKS_P[[#This Row],[BB]]*P_PTS_BB+MYRANKS_P[[#This Row],[H]]*P_PTS_HA+MYRANKS_P[[#This Row],[SV]]*P_PTS_SV+MYRANKS_P[[#This Row],[HR]]*P_PTS_HRA</f>
        <v>592</v>
      </c>
      <c r="T27" s="52">
        <f>VLOOKUP(MYRANKS_P[[#This Row],[POS]],REPLACEMENT_LEVEL[],2,FALSE)</f>
        <v>422</v>
      </c>
      <c r="U27" s="52">
        <f>MYRANKS_P[[#This Row],[PROJ PTS]]-MYRANKS_P[[#This Row],[REPL LEVEL]]</f>
        <v>170</v>
      </c>
    </row>
    <row r="28" spans="1:21" x14ac:dyDescent="0.25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67">
        <f>MYRANKS_P[[#This Row],[IP]]*P_PTS_IP+MYRANKS_P[[#This Row],[SO]]*P_PTS_K+MYRANKS_P[[#This Row],[BB]]*P_PTS_BB+MYRANKS_P[[#This Row],[H]]*P_PTS_HA+MYRANKS_P[[#This Row],[SV]]*P_PTS_SV+MYRANKS_P[[#This Row],[HR]]*P_PTS_HRA</f>
        <v>587</v>
      </c>
      <c r="T28" s="52">
        <f>VLOOKUP(MYRANKS_P[[#This Row],[POS]],REPLACEMENT_LEVEL[],2,FALSE)</f>
        <v>422</v>
      </c>
      <c r="U28" s="52">
        <f>MYRANKS_P[[#This Row],[PROJ PTS]]-MYRANKS_P[[#This Row],[REPL LEVEL]]</f>
        <v>165</v>
      </c>
    </row>
    <row r="29" spans="1:21" x14ac:dyDescent="0.25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29" s="52">
        <f>VLOOKUP(MYRANKS_P[[#This Row],[POS]],REPLACEMENT_LEVEL[],2,FALSE)</f>
        <v>422</v>
      </c>
      <c r="U29" s="52">
        <f>MYRANKS_P[[#This Row],[PROJ PTS]]-MYRANKS_P[[#This Row],[REPL LEVEL]]</f>
        <v>160</v>
      </c>
    </row>
    <row r="30" spans="1:21" x14ac:dyDescent="0.25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30" s="52">
        <f>VLOOKUP(MYRANKS_P[[#This Row],[POS]],REPLACEMENT_LEVEL[],2,FALSE)</f>
        <v>422</v>
      </c>
      <c r="U30" s="52">
        <f>MYRANKS_P[[#This Row],[PROJ PTS]]-MYRANKS_P[[#This Row],[REPL LEVEL]]</f>
        <v>160</v>
      </c>
    </row>
    <row r="31" spans="1:21" x14ac:dyDescent="0.25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67">
        <f>MYRANKS_P[[#This Row],[IP]]*P_PTS_IP+MYRANKS_P[[#This Row],[SO]]*P_PTS_K+MYRANKS_P[[#This Row],[BB]]*P_PTS_BB+MYRANKS_P[[#This Row],[H]]*P_PTS_HA+MYRANKS_P[[#This Row],[SV]]*P_PTS_SV+MYRANKS_P[[#This Row],[HR]]*P_PTS_HRA</f>
        <v>579</v>
      </c>
      <c r="T31" s="52">
        <f>VLOOKUP(MYRANKS_P[[#This Row],[POS]],REPLACEMENT_LEVEL[],2,FALSE)</f>
        <v>422</v>
      </c>
      <c r="U31" s="52">
        <f>MYRANKS_P[[#This Row],[PROJ PTS]]-MYRANKS_P[[#This Row],[REPL LEVEL]]</f>
        <v>157</v>
      </c>
    </row>
    <row r="32" spans="1:21" x14ac:dyDescent="0.25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67">
        <f>MYRANKS_P[[#This Row],[IP]]*P_PTS_IP+MYRANKS_P[[#This Row],[SO]]*P_PTS_K+MYRANKS_P[[#This Row],[BB]]*P_PTS_BB+MYRANKS_P[[#This Row],[H]]*P_PTS_HA+MYRANKS_P[[#This Row],[SV]]*P_PTS_SV+MYRANKS_P[[#This Row],[HR]]*P_PTS_HRA</f>
        <v>576</v>
      </c>
      <c r="T32" s="52">
        <f>VLOOKUP(MYRANKS_P[[#This Row],[POS]],REPLACEMENT_LEVEL[],2,FALSE)</f>
        <v>422</v>
      </c>
      <c r="U32" s="52">
        <f>MYRANKS_P[[#This Row],[PROJ PTS]]-MYRANKS_P[[#This Row],[REPL LEVEL]]</f>
        <v>154</v>
      </c>
    </row>
    <row r="33" spans="1:21" x14ac:dyDescent="0.25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67">
        <f>MYRANKS_P[[#This Row],[IP]]*P_PTS_IP+MYRANKS_P[[#This Row],[SO]]*P_PTS_K+MYRANKS_P[[#This Row],[BB]]*P_PTS_BB+MYRANKS_P[[#This Row],[H]]*P_PTS_HA+MYRANKS_P[[#This Row],[SV]]*P_PTS_SV+MYRANKS_P[[#This Row],[HR]]*P_PTS_HRA</f>
        <v>567</v>
      </c>
      <c r="T33" s="52">
        <f>VLOOKUP(MYRANKS_P[[#This Row],[POS]],REPLACEMENT_LEVEL[],2,FALSE)</f>
        <v>422</v>
      </c>
      <c r="U33" s="52">
        <f>MYRANKS_P[[#This Row],[PROJ PTS]]-MYRANKS_P[[#This Row],[REPL LEVEL]]</f>
        <v>145</v>
      </c>
    </row>
    <row r="34" spans="1:21" x14ac:dyDescent="0.25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67">
        <f>MYRANKS_P[[#This Row],[IP]]*P_PTS_IP+MYRANKS_P[[#This Row],[SO]]*P_PTS_K+MYRANKS_P[[#This Row],[BB]]*P_PTS_BB+MYRANKS_P[[#This Row],[H]]*P_PTS_HA+MYRANKS_P[[#This Row],[SV]]*P_PTS_SV+MYRANKS_P[[#This Row],[HR]]*P_PTS_HRA</f>
        <v>564</v>
      </c>
      <c r="T34" s="52">
        <f>VLOOKUP(MYRANKS_P[[#This Row],[POS]],REPLACEMENT_LEVEL[],2,FALSE)</f>
        <v>422</v>
      </c>
      <c r="U34" s="52">
        <f>MYRANKS_P[[#This Row],[PROJ PTS]]-MYRANKS_P[[#This Row],[REPL LEVEL]]</f>
        <v>142</v>
      </c>
    </row>
    <row r="35" spans="1:21" x14ac:dyDescent="0.25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5" s="52">
        <f>VLOOKUP(MYRANKS_P[[#This Row],[POS]],REPLACEMENT_LEVEL[],2,FALSE)</f>
        <v>422</v>
      </c>
      <c r="U35" s="52">
        <f>MYRANKS_P[[#This Row],[PROJ PTS]]-MYRANKS_P[[#This Row],[REPL LEVEL]]</f>
        <v>141</v>
      </c>
    </row>
    <row r="36" spans="1:21" x14ac:dyDescent="0.25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6" s="52">
        <f>VLOOKUP(MYRANKS_P[[#This Row],[POS]],REPLACEMENT_LEVEL[],2,FALSE)</f>
        <v>422</v>
      </c>
      <c r="U36" s="52">
        <f>MYRANKS_P[[#This Row],[PROJ PTS]]-MYRANKS_P[[#This Row],[REPL LEVEL]]</f>
        <v>141</v>
      </c>
    </row>
    <row r="37" spans="1:21" x14ac:dyDescent="0.25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7" s="52">
        <f>VLOOKUP(MYRANKS_P[[#This Row],[POS]],REPLACEMENT_LEVEL[],2,FALSE)</f>
        <v>422</v>
      </c>
      <c r="U37" s="52">
        <f>MYRANKS_P[[#This Row],[PROJ PTS]]-MYRANKS_P[[#This Row],[REPL LEVEL]]</f>
        <v>140</v>
      </c>
    </row>
    <row r="38" spans="1:21" x14ac:dyDescent="0.25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8" s="52">
        <f>VLOOKUP(MYRANKS_P[[#This Row],[POS]],REPLACEMENT_LEVEL[],2,FALSE)</f>
        <v>422</v>
      </c>
      <c r="U38" s="52">
        <f>MYRANKS_P[[#This Row],[PROJ PTS]]-MYRANKS_P[[#This Row],[REPL LEVEL]]</f>
        <v>140</v>
      </c>
    </row>
    <row r="39" spans="1:21" x14ac:dyDescent="0.25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67">
        <f>MYRANKS_P[[#This Row],[IP]]*P_PTS_IP+MYRANKS_P[[#This Row],[SO]]*P_PTS_K+MYRANKS_P[[#This Row],[BB]]*P_PTS_BB+MYRANKS_P[[#This Row],[H]]*P_PTS_HA+MYRANKS_P[[#This Row],[SV]]*P_PTS_SV+MYRANKS_P[[#This Row],[HR]]*P_PTS_HRA</f>
        <v>557</v>
      </c>
      <c r="T39" s="52">
        <f>VLOOKUP(MYRANKS_P[[#This Row],[POS]],REPLACEMENT_LEVEL[],2,FALSE)</f>
        <v>422</v>
      </c>
      <c r="U39" s="52">
        <f>MYRANKS_P[[#This Row],[PROJ PTS]]-MYRANKS_P[[#This Row],[REPL LEVEL]]</f>
        <v>135</v>
      </c>
    </row>
    <row r="40" spans="1:21" x14ac:dyDescent="0.25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0" s="52">
        <f>VLOOKUP(MYRANKS_P[[#This Row],[POS]],REPLACEMENT_LEVEL[],2,FALSE)</f>
        <v>422</v>
      </c>
      <c r="U40" s="52">
        <f>MYRANKS_P[[#This Row],[PROJ PTS]]-MYRANKS_P[[#This Row],[REPL LEVEL]]</f>
        <v>130</v>
      </c>
    </row>
    <row r="41" spans="1:21" x14ac:dyDescent="0.25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1" s="52">
        <f>VLOOKUP(MYRANKS_P[[#This Row],[POS]],REPLACEMENT_LEVEL[],2,FALSE)</f>
        <v>422</v>
      </c>
      <c r="U41" s="52">
        <f>MYRANKS_P[[#This Row],[PROJ PTS]]-MYRANKS_P[[#This Row],[REPL LEVEL]]</f>
        <v>130</v>
      </c>
    </row>
    <row r="42" spans="1:21" x14ac:dyDescent="0.25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67">
        <f>MYRANKS_P[[#This Row],[IP]]*P_PTS_IP+MYRANKS_P[[#This Row],[SO]]*P_PTS_K+MYRANKS_P[[#This Row],[BB]]*P_PTS_BB+MYRANKS_P[[#This Row],[H]]*P_PTS_HA+MYRANKS_P[[#This Row],[SV]]*P_PTS_SV+MYRANKS_P[[#This Row],[HR]]*P_PTS_HRA</f>
        <v>551</v>
      </c>
      <c r="T42" s="52">
        <f>VLOOKUP(MYRANKS_P[[#This Row],[POS]],REPLACEMENT_LEVEL[],2,FALSE)</f>
        <v>422</v>
      </c>
      <c r="U42" s="52">
        <f>MYRANKS_P[[#This Row],[PROJ PTS]]-MYRANKS_P[[#This Row],[REPL LEVEL]]</f>
        <v>129</v>
      </c>
    </row>
    <row r="43" spans="1:21" x14ac:dyDescent="0.25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67">
        <f>MYRANKS_P[[#This Row],[IP]]*P_PTS_IP+MYRANKS_P[[#This Row],[SO]]*P_PTS_K+MYRANKS_P[[#This Row],[BB]]*P_PTS_BB+MYRANKS_P[[#This Row],[H]]*P_PTS_HA+MYRANKS_P[[#This Row],[SV]]*P_PTS_SV+MYRANKS_P[[#This Row],[HR]]*P_PTS_HRA</f>
        <v>550</v>
      </c>
      <c r="T43" s="52">
        <f>VLOOKUP(MYRANKS_P[[#This Row],[POS]],REPLACEMENT_LEVEL[],2,FALSE)</f>
        <v>422</v>
      </c>
      <c r="U43" s="52">
        <f>MYRANKS_P[[#This Row],[PROJ PTS]]-MYRANKS_P[[#This Row],[REPL LEVEL]]</f>
        <v>128</v>
      </c>
    </row>
    <row r="44" spans="1:21" x14ac:dyDescent="0.25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67">
        <f>MYRANKS_P[[#This Row],[IP]]*P_PTS_IP+MYRANKS_P[[#This Row],[SO]]*P_PTS_K+MYRANKS_P[[#This Row],[BB]]*P_PTS_BB+MYRANKS_P[[#This Row],[H]]*P_PTS_HA+MYRANKS_P[[#This Row],[SV]]*P_PTS_SV+MYRANKS_P[[#This Row],[HR]]*P_PTS_HRA</f>
        <v>544</v>
      </c>
      <c r="T44" s="52">
        <f>VLOOKUP(MYRANKS_P[[#This Row],[POS]],REPLACEMENT_LEVEL[],2,FALSE)</f>
        <v>422</v>
      </c>
      <c r="U44" s="52">
        <f>MYRANKS_P[[#This Row],[PROJ PTS]]-MYRANKS_P[[#This Row],[REPL LEVEL]]</f>
        <v>122</v>
      </c>
    </row>
    <row r="45" spans="1:21" x14ac:dyDescent="0.25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5" s="52">
        <f>VLOOKUP(MYRANKS_P[[#This Row],[POS]],REPLACEMENT_LEVEL[],2,FALSE)</f>
        <v>422</v>
      </c>
      <c r="U45" s="52">
        <f>MYRANKS_P[[#This Row],[PROJ PTS]]-MYRANKS_P[[#This Row],[REPL LEVEL]]</f>
        <v>120</v>
      </c>
    </row>
    <row r="46" spans="1:21" x14ac:dyDescent="0.25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6" s="52">
        <f>VLOOKUP(MYRANKS_P[[#This Row],[POS]],REPLACEMENT_LEVEL[],2,FALSE)</f>
        <v>422</v>
      </c>
      <c r="U46" s="52">
        <f>MYRANKS_P[[#This Row],[PROJ PTS]]-MYRANKS_P[[#This Row],[REPL LEVEL]]</f>
        <v>120</v>
      </c>
    </row>
    <row r="47" spans="1:21" x14ac:dyDescent="0.25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67">
        <f>MYRANKS_P[[#This Row],[IP]]*P_PTS_IP+MYRANKS_P[[#This Row],[SO]]*P_PTS_K+MYRANKS_P[[#This Row],[BB]]*P_PTS_BB+MYRANKS_P[[#This Row],[H]]*P_PTS_HA+MYRANKS_P[[#This Row],[SV]]*P_PTS_SV+MYRANKS_P[[#This Row],[HR]]*P_PTS_HRA</f>
        <v>540</v>
      </c>
      <c r="T47" s="52">
        <f>VLOOKUP(MYRANKS_P[[#This Row],[POS]],REPLACEMENT_LEVEL[],2,FALSE)</f>
        <v>422</v>
      </c>
      <c r="U47" s="52">
        <f>MYRANKS_P[[#This Row],[PROJ PTS]]-MYRANKS_P[[#This Row],[REPL LEVEL]]</f>
        <v>118</v>
      </c>
    </row>
    <row r="48" spans="1:21" x14ac:dyDescent="0.25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67">
        <f>MYRANKS_P[[#This Row],[IP]]*P_PTS_IP+MYRANKS_P[[#This Row],[SO]]*P_PTS_K+MYRANKS_P[[#This Row],[BB]]*P_PTS_BB+MYRANKS_P[[#This Row],[H]]*P_PTS_HA+MYRANKS_P[[#This Row],[SV]]*P_PTS_SV+MYRANKS_P[[#This Row],[HR]]*P_PTS_HRA</f>
        <v>538</v>
      </c>
      <c r="T48" s="52">
        <f>VLOOKUP(MYRANKS_P[[#This Row],[POS]],REPLACEMENT_LEVEL[],2,FALSE)</f>
        <v>422</v>
      </c>
      <c r="U48" s="52">
        <f>MYRANKS_P[[#This Row],[PROJ PTS]]-MYRANKS_P[[#This Row],[REPL LEVEL]]</f>
        <v>116</v>
      </c>
    </row>
    <row r="49" spans="1:21" x14ac:dyDescent="0.25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67">
        <f>MYRANKS_P[[#This Row],[IP]]*P_PTS_IP+MYRANKS_P[[#This Row],[SO]]*P_PTS_K+MYRANKS_P[[#This Row],[BB]]*P_PTS_BB+MYRANKS_P[[#This Row],[H]]*P_PTS_HA+MYRANKS_P[[#This Row],[SV]]*P_PTS_SV+MYRANKS_P[[#This Row],[HR]]*P_PTS_HRA</f>
        <v>536</v>
      </c>
      <c r="T49" s="52">
        <f>VLOOKUP(MYRANKS_P[[#This Row],[POS]],REPLACEMENT_LEVEL[],2,FALSE)</f>
        <v>422</v>
      </c>
      <c r="U49" s="52">
        <f>MYRANKS_P[[#This Row],[PROJ PTS]]-MYRANKS_P[[#This Row],[REPL LEVEL]]</f>
        <v>114</v>
      </c>
    </row>
    <row r="50" spans="1:21" x14ac:dyDescent="0.25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0" s="52">
        <f>VLOOKUP(MYRANKS_P[[#This Row],[POS]],REPLACEMENT_LEVEL[],2,FALSE)</f>
        <v>422</v>
      </c>
      <c r="U50" s="52">
        <f>MYRANKS_P[[#This Row],[PROJ PTS]]-MYRANKS_P[[#This Row],[REPL LEVEL]]</f>
        <v>103</v>
      </c>
    </row>
    <row r="51" spans="1:21" x14ac:dyDescent="0.25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1" s="52">
        <f>VLOOKUP(MYRANKS_P[[#This Row],[POS]],REPLACEMENT_LEVEL[],2,FALSE)</f>
        <v>422</v>
      </c>
      <c r="U51" s="52">
        <f>MYRANKS_P[[#This Row],[PROJ PTS]]-MYRANKS_P[[#This Row],[REPL LEVEL]]</f>
        <v>103</v>
      </c>
    </row>
    <row r="52" spans="1:21" x14ac:dyDescent="0.25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2" s="52">
        <f>VLOOKUP(MYRANKS_P[[#This Row],[POS]],REPLACEMENT_LEVEL[],2,FALSE)</f>
        <v>422</v>
      </c>
      <c r="U52" s="52">
        <f>MYRANKS_P[[#This Row],[PROJ PTS]]-MYRANKS_P[[#This Row],[REPL LEVEL]]</f>
        <v>98</v>
      </c>
    </row>
    <row r="53" spans="1:21" x14ac:dyDescent="0.25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3" s="52">
        <f>VLOOKUP(MYRANKS_P[[#This Row],[POS]],REPLACEMENT_LEVEL[],2,FALSE)</f>
        <v>422</v>
      </c>
      <c r="U53" s="52">
        <f>MYRANKS_P[[#This Row],[PROJ PTS]]-MYRANKS_P[[#This Row],[REPL LEVEL]]</f>
        <v>98</v>
      </c>
    </row>
    <row r="54" spans="1:21" x14ac:dyDescent="0.25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4" s="52">
        <f>VLOOKUP(MYRANKS_P[[#This Row],[POS]],REPLACEMENT_LEVEL[],2,FALSE)</f>
        <v>422</v>
      </c>
      <c r="U54" s="52">
        <f>MYRANKS_P[[#This Row],[PROJ PTS]]-MYRANKS_P[[#This Row],[REPL LEVEL]]</f>
        <v>95</v>
      </c>
    </row>
    <row r="55" spans="1:21" x14ac:dyDescent="0.25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5" s="52">
        <f>VLOOKUP(MYRANKS_P[[#This Row],[POS]],REPLACEMENT_LEVEL[],2,FALSE)</f>
        <v>422</v>
      </c>
      <c r="U55" s="52">
        <f>MYRANKS_P[[#This Row],[PROJ PTS]]-MYRANKS_P[[#This Row],[REPL LEVEL]]</f>
        <v>95</v>
      </c>
    </row>
    <row r="56" spans="1:21" x14ac:dyDescent="0.25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67">
        <f>MYRANKS_P[[#This Row],[IP]]*P_PTS_IP+MYRANKS_P[[#This Row],[SO]]*P_PTS_K+MYRANKS_P[[#This Row],[BB]]*P_PTS_BB+MYRANKS_P[[#This Row],[H]]*P_PTS_HA+MYRANKS_P[[#This Row],[SV]]*P_PTS_SV+MYRANKS_P[[#This Row],[HR]]*P_PTS_HRA</f>
        <v>513</v>
      </c>
      <c r="T56" s="52">
        <f>VLOOKUP(MYRANKS_P[[#This Row],[POS]],REPLACEMENT_LEVEL[],2,FALSE)</f>
        <v>422</v>
      </c>
      <c r="U56" s="52">
        <f>MYRANKS_P[[#This Row],[PROJ PTS]]-MYRANKS_P[[#This Row],[REPL LEVEL]]</f>
        <v>91</v>
      </c>
    </row>
    <row r="57" spans="1:21" x14ac:dyDescent="0.25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67">
        <f>MYRANKS_P[[#This Row],[IP]]*P_PTS_IP+MYRANKS_P[[#This Row],[SO]]*P_PTS_K+MYRANKS_P[[#This Row],[BB]]*P_PTS_BB+MYRANKS_P[[#This Row],[H]]*P_PTS_HA+MYRANKS_P[[#This Row],[SV]]*P_PTS_SV+MYRANKS_P[[#This Row],[HR]]*P_PTS_HRA</f>
        <v>510</v>
      </c>
      <c r="T57" s="52">
        <f>VLOOKUP(MYRANKS_P[[#This Row],[POS]],REPLACEMENT_LEVEL[],2,FALSE)</f>
        <v>422</v>
      </c>
      <c r="U57" s="52">
        <f>MYRANKS_P[[#This Row],[PROJ PTS]]-MYRANKS_P[[#This Row],[REPL LEVEL]]</f>
        <v>88</v>
      </c>
    </row>
    <row r="58" spans="1:21" x14ac:dyDescent="0.25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67">
        <f>MYRANKS_P[[#This Row],[IP]]*P_PTS_IP+MYRANKS_P[[#This Row],[SO]]*P_PTS_K+MYRANKS_P[[#This Row],[BB]]*P_PTS_BB+MYRANKS_P[[#This Row],[H]]*P_PTS_HA+MYRANKS_P[[#This Row],[SV]]*P_PTS_SV+MYRANKS_P[[#This Row],[HR]]*P_PTS_HRA</f>
        <v>509</v>
      </c>
      <c r="T58" s="52">
        <f>VLOOKUP(MYRANKS_P[[#This Row],[POS]],REPLACEMENT_LEVEL[],2,FALSE)</f>
        <v>422</v>
      </c>
      <c r="U58" s="52">
        <f>MYRANKS_P[[#This Row],[PROJ PTS]]-MYRANKS_P[[#This Row],[REPL LEVEL]]</f>
        <v>87</v>
      </c>
    </row>
    <row r="59" spans="1:21" x14ac:dyDescent="0.25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67">
        <f>MYRANKS_P[[#This Row],[IP]]*P_PTS_IP+MYRANKS_P[[#This Row],[SO]]*P_PTS_K+MYRANKS_P[[#This Row],[BB]]*P_PTS_BB+MYRANKS_P[[#This Row],[H]]*P_PTS_HA+MYRANKS_P[[#This Row],[SV]]*P_PTS_SV+MYRANKS_P[[#This Row],[HR]]*P_PTS_HRA</f>
        <v>508</v>
      </c>
      <c r="T59" s="52">
        <f>VLOOKUP(MYRANKS_P[[#This Row],[POS]],REPLACEMENT_LEVEL[],2,FALSE)</f>
        <v>422</v>
      </c>
      <c r="U59" s="52">
        <f>MYRANKS_P[[#This Row],[PROJ PTS]]-MYRANKS_P[[#This Row],[REPL LEVEL]]</f>
        <v>86</v>
      </c>
    </row>
    <row r="60" spans="1:21" x14ac:dyDescent="0.25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67">
        <f>MYRANKS_P[[#This Row],[IP]]*P_PTS_IP+MYRANKS_P[[#This Row],[SO]]*P_PTS_K+MYRANKS_P[[#This Row],[BB]]*P_PTS_BB+MYRANKS_P[[#This Row],[H]]*P_PTS_HA+MYRANKS_P[[#This Row],[SV]]*P_PTS_SV+MYRANKS_P[[#This Row],[HR]]*P_PTS_HRA</f>
        <v>507</v>
      </c>
      <c r="T60" s="52">
        <f>VLOOKUP(MYRANKS_P[[#This Row],[POS]],REPLACEMENT_LEVEL[],2,FALSE)</f>
        <v>422</v>
      </c>
      <c r="U60" s="52">
        <f>MYRANKS_P[[#This Row],[PROJ PTS]]-MYRANKS_P[[#This Row],[REPL LEVEL]]</f>
        <v>85</v>
      </c>
    </row>
    <row r="61" spans="1:21" x14ac:dyDescent="0.25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67">
        <f>MYRANKS_P[[#This Row],[IP]]*P_PTS_IP+MYRANKS_P[[#This Row],[SO]]*P_PTS_K+MYRANKS_P[[#This Row],[BB]]*P_PTS_BB+MYRANKS_P[[#This Row],[H]]*P_PTS_HA+MYRANKS_P[[#This Row],[SV]]*P_PTS_SV+MYRANKS_P[[#This Row],[HR]]*P_PTS_HRA</f>
        <v>504</v>
      </c>
      <c r="T61" s="52">
        <f>VLOOKUP(MYRANKS_P[[#This Row],[POS]],REPLACEMENT_LEVEL[],2,FALSE)</f>
        <v>422</v>
      </c>
      <c r="U61" s="52">
        <f>MYRANKS_P[[#This Row],[PROJ PTS]]-MYRANKS_P[[#This Row],[REPL LEVEL]]</f>
        <v>82</v>
      </c>
    </row>
    <row r="62" spans="1:21" x14ac:dyDescent="0.25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67">
        <f>MYRANKS_P[[#This Row],[IP]]*P_PTS_IP+MYRANKS_P[[#This Row],[SO]]*P_PTS_K+MYRANKS_P[[#This Row],[BB]]*P_PTS_BB+MYRANKS_P[[#This Row],[H]]*P_PTS_HA+MYRANKS_P[[#This Row],[SV]]*P_PTS_SV+MYRANKS_P[[#This Row],[HR]]*P_PTS_HRA</f>
        <v>502</v>
      </c>
      <c r="T62" s="52">
        <f>VLOOKUP(MYRANKS_P[[#This Row],[POS]],REPLACEMENT_LEVEL[],2,FALSE)</f>
        <v>422</v>
      </c>
      <c r="U62" s="52">
        <f>MYRANKS_P[[#This Row],[PROJ PTS]]-MYRANKS_P[[#This Row],[REPL LEVEL]]</f>
        <v>80</v>
      </c>
    </row>
    <row r="63" spans="1:21" x14ac:dyDescent="0.25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67">
        <f>MYRANKS_P[[#This Row],[IP]]*P_PTS_IP+MYRANKS_P[[#This Row],[SO]]*P_PTS_K+MYRANKS_P[[#This Row],[BB]]*P_PTS_BB+MYRANKS_P[[#This Row],[H]]*P_PTS_HA+MYRANKS_P[[#This Row],[SV]]*P_PTS_SV+MYRANKS_P[[#This Row],[HR]]*P_PTS_HRA</f>
        <v>501</v>
      </c>
      <c r="T63" s="52">
        <f>VLOOKUP(MYRANKS_P[[#This Row],[POS]],REPLACEMENT_LEVEL[],2,FALSE)</f>
        <v>422</v>
      </c>
      <c r="U63" s="52">
        <f>MYRANKS_P[[#This Row],[PROJ PTS]]-MYRANKS_P[[#This Row],[REPL LEVEL]]</f>
        <v>79</v>
      </c>
    </row>
    <row r="64" spans="1:21" x14ac:dyDescent="0.25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67">
        <f>MYRANKS_P[[#This Row],[IP]]*P_PTS_IP+MYRANKS_P[[#This Row],[SO]]*P_PTS_K+MYRANKS_P[[#This Row],[BB]]*P_PTS_BB+MYRANKS_P[[#This Row],[H]]*P_PTS_HA+MYRANKS_P[[#This Row],[SV]]*P_PTS_SV+MYRANKS_P[[#This Row],[HR]]*P_PTS_HRA</f>
        <v>498</v>
      </c>
      <c r="T64" s="52">
        <f>VLOOKUP(MYRANKS_P[[#This Row],[POS]],REPLACEMENT_LEVEL[],2,FALSE)</f>
        <v>422</v>
      </c>
      <c r="U64" s="52">
        <f>MYRANKS_P[[#This Row],[PROJ PTS]]-MYRANKS_P[[#This Row],[REPL LEVEL]]</f>
        <v>76</v>
      </c>
    </row>
    <row r="65" spans="1:21" x14ac:dyDescent="0.25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67">
        <f>MYRANKS_P[[#This Row],[IP]]*P_PTS_IP+MYRANKS_P[[#This Row],[SO]]*P_PTS_K+MYRANKS_P[[#This Row],[BB]]*P_PTS_BB+MYRANKS_P[[#This Row],[H]]*P_PTS_HA+MYRANKS_P[[#This Row],[SV]]*P_PTS_SV+MYRANKS_P[[#This Row],[HR]]*P_PTS_HRA</f>
        <v>494</v>
      </c>
      <c r="T65" s="52">
        <f>VLOOKUP(MYRANKS_P[[#This Row],[POS]],REPLACEMENT_LEVEL[],2,FALSE)</f>
        <v>422</v>
      </c>
      <c r="U65" s="52">
        <f>MYRANKS_P[[#This Row],[PROJ PTS]]-MYRANKS_P[[#This Row],[REPL LEVEL]]</f>
        <v>72</v>
      </c>
    </row>
    <row r="66" spans="1:21" x14ac:dyDescent="0.25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67">
        <f>MYRANKS_P[[#This Row],[IP]]*P_PTS_IP+MYRANKS_P[[#This Row],[SO]]*P_PTS_K+MYRANKS_P[[#This Row],[BB]]*P_PTS_BB+MYRANKS_P[[#This Row],[H]]*P_PTS_HA+MYRANKS_P[[#This Row],[SV]]*P_PTS_SV+MYRANKS_P[[#This Row],[HR]]*P_PTS_HRA</f>
        <v>493</v>
      </c>
      <c r="T66" s="52">
        <f>VLOOKUP(MYRANKS_P[[#This Row],[POS]],REPLACEMENT_LEVEL[],2,FALSE)</f>
        <v>422</v>
      </c>
      <c r="U66" s="52">
        <f>MYRANKS_P[[#This Row],[PROJ PTS]]-MYRANKS_P[[#This Row],[REPL LEVEL]]</f>
        <v>71</v>
      </c>
    </row>
    <row r="67" spans="1:21" x14ac:dyDescent="0.25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67">
        <f>MYRANKS_P[[#This Row],[IP]]*P_PTS_IP+MYRANKS_P[[#This Row],[SO]]*P_PTS_K+MYRANKS_P[[#This Row],[BB]]*P_PTS_BB+MYRANKS_P[[#This Row],[H]]*P_PTS_HA+MYRANKS_P[[#This Row],[SV]]*P_PTS_SV+MYRANKS_P[[#This Row],[HR]]*P_PTS_HRA</f>
        <v>492</v>
      </c>
      <c r="T67" s="52">
        <f>VLOOKUP(MYRANKS_P[[#This Row],[POS]],REPLACEMENT_LEVEL[],2,FALSE)</f>
        <v>422</v>
      </c>
      <c r="U67" s="52">
        <f>MYRANKS_P[[#This Row],[PROJ PTS]]-MYRANKS_P[[#This Row],[REPL LEVEL]]</f>
        <v>70</v>
      </c>
    </row>
    <row r="68" spans="1:21" x14ac:dyDescent="0.25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67">
        <f>MYRANKS_P[[#This Row],[IP]]*P_PTS_IP+MYRANKS_P[[#This Row],[SO]]*P_PTS_K+MYRANKS_P[[#This Row],[BB]]*P_PTS_BB+MYRANKS_P[[#This Row],[H]]*P_PTS_HA+MYRANKS_P[[#This Row],[SV]]*P_PTS_SV+MYRANKS_P[[#This Row],[HR]]*P_PTS_HRA</f>
        <v>487</v>
      </c>
      <c r="T68" s="52">
        <f>VLOOKUP(MYRANKS_P[[#This Row],[POS]],REPLACEMENT_LEVEL[],2,FALSE)</f>
        <v>422</v>
      </c>
      <c r="U68" s="52">
        <f>MYRANKS_P[[#This Row],[PROJ PTS]]-MYRANKS_P[[#This Row],[REPL LEVEL]]</f>
        <v>65</v>
      </c>
    </row>
    <row r="69" spans="1:21" x14ac:dyDescent="0.25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67">
        <f>MYRANKS_P[[#This Row],[IP]]*P_PTS_IP+MYRANKS_P[[#This Row],[SO]]*P_PTS_K+MYRANKS_P[[#This Row],[BB]]*P_PTS_BB+MYRANKS_P[[#This Row],[H]]*P_PTS_HA+MYRANKS_P[[#This Row],[SV]]*P_PTS_SV+MYRANKS_P[[#This Row],[HR]]*P_PTS_HRA</f>
        <v>486</v>
      </c>
      <c r="T69" s="52">
        <f>VLOOKUP(MYRANKS_P[[#This Row],[POS]],REPLACEMENT_LEVEL[],2,FALSE)</f>
        <v>422</v>
      </c>
      <c r="U69" s="52">
        <f>MYRANKS_P[[#This Row],[PROJ PTS]]-MYRANKS_P[[#This Row],[REPL LEVEL]]</f>
        <v>64</v>
      </c>
    </row>
    <row r="70" spans="1:21" x14ac:dyDescent="0.25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0" s="52">
        <f>VLOOKUP(MYRANKS_P[[#This Row],[POS]],REPLACEMENT_LEVEL[],2,FALSE)</f>
        <v>422</v>
      </c>
      <c r="U70" s="52">
        <f>MYRANKS_P[[#This Row],[PROJ PTS]]-MYRANKS_P[[#This Row],[REPL LEVEL]]</f>
        <v>61</v>
      </c>
    </row>
    <row r="71" spans="1:21" x14ac:dyDescent="0.25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1" s="52">
        <f>VLOOKUP(MYRANKS_P[[#This Row],[POS]],REPLACEMENT_LEVEL[],2,FALSE)</f>
        <v>422</v>
      </c>
      <c r="U71" s="52">
        <f>MYRANKS_P[[#This Row],[PROJ PTS]]-MYRANKS_P[[#This Row],[REPL LEVEL]]</f>
        <v>61</v>
      </c>
    </row>
    <row r="72" spans="1:21" x14ac:dyDescent="0.25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67">
        <f>MYRANKS_P[[#This Row],[IP]]*P_PTS_IP+MYRANKS_P[[#This Row],[SO]]*P_PTS_K+MYRANKS_P[[#This Row],[BB]]*P_PTS_BB+MYRANKS_P[[#This Row],[H]]*P_PTS_HA+MYRANKS_P[[#This Row],[SV]]*P_PTS_SV+MYRANKS_P[[#This Row],[HR]]*P_PTS_HRA</f>
        <v>480</v>
      </c>
      <c r="T72" s="52">
        <f>VLOOKUP(MYRANKS_P[[#This Row],[POS]],REPLACEMENT_LEVEL[],2,FALSE)</f>
        <v>422</v>
      </c>
      <c r="U72" s="52">
        <f>MYRANKS_P[[#This Row],[PROJ PTS]]-MYRANKS_P[[#This Row],[REPL LEVEL]]</f>
        <v>58</v>
      </c>
    </row>
    <row r="73" spans="1:21" x14ac:dyDescent="0.25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67">
        <f>MYRANKS_P[[#This Row],[IP]]*P_PTS_IP+MYRANKS_P[[#This Row],[SO]]*P_PTS_K+MYRANKS_P[[#This Row],[BB]]*P_PTS_BB+MYRANKS_P[[#This Row],[H]]*P_PTS_HA+MYRANKS_P[[#This Row],[SV]]*P_PTS_SV+MYRANKS_P[[#This Row],[HR]]*P_PTS_HRA</f>
        <v>478</v>
      </c>
      <c r="T73" s="52">
        <f>VLOOKUP(MYRANKS_P[[#This Row],[POS]],REPLACEMENT_LEVEL[],2,FALSE)</f>
        <v>422</v>
      </c>
      <c r="U73" s="52">
        <f>MYRANKS_P[[#This Row],[PROJ PTS]]-MYRANKS_P[[#This Row],[REPL LEVEL]]</f>
        <v>56</v>
      </c>
    </row>
    <row r="74" spans="1:21" x14ac:dyDescent="0.25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67">
        <f>MYRANKS_P[[#This Row],[IP]]*P_PTS_IP+MYRANKS_P[[#This Row],[SO]]*P_PTS_K+MYRANKS_P[[#This Row],[BB]]*P_PTS_BB+MYRANKS_P[[#This Row],[H]]*P_PTS_HA+MYRANKS_P[[#This Row],[SV]]*P_PTS_SV+MYRANKS_P[[#This Row],[HR]]*P_PTS_HRA</f>
        <v>477</v>
      </c>
      <c r="T74" s="52">
        <f>VLOOKUP(MYRANKS_P[[#This Row],[POS]],REPLACEMENT_LEVEL[],2,FALSE)</f>
        <v>422</v>
      </c>
      <c r="U74" s="52">
        <f>MYRANKS_P[[#This Row],[PROJ PTS]]-MYRANKS_P[[#This Row],[REPL LEVEL]]</f>
        <v>55</v>
      </c>
    </row>
    <row r="75" spans="1:21" x14ac:dyDescent="0.25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67">
        <f>MYRANKS_P[[#This Row],[IP]]*P_PTS_IP+MYRANKS_P[[#This Row],[SO]]*P_PTS_K+MYRANKS_P[[#This Row],[BB]]*P_PTS_BB+MYRANKS_P[[#This Row],[H]]*P_PTS_HA+MYRANKS_P[[#This Row],[SV]]*P_PTS_SV+MYRANKS_P[[#This Row],[HR]]*P_PTS_HRA</f>
        <v>474</v>
      </c>
      <c r="T75" s="52">
        <f>VLOOKUP(MYRANKS_P[[#This Row],[POS]],REPLACEMENT_LEVEL[],2,FALSE)</f>
        <v>422</v>
      </c>
      <c r="U75" s="52">
        <f>MYRANKS_P[[#This Row],[PROJ PTS]]-MYRANKS_P[[#This Row],[REPL LEVEL]]</f>
        <v>52</v>
      </c>
    </row>
    <row r="76" spans="1:21" x14ac:dyDescent="0.25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67">
        <f>MYRANKS_P[[#This Row],[IP]]*P_PTS_IP+MYRANKS_P[[#This Row],[SO]]*P_PTS_K+MYRANKS_P[[#This Row],[BB]]*P_PTS_BB+MYRANKS_P[[#This Row],[H]]*P_PTS_HA+MYRANKS_P[[#This Row],[SV]]*P_PTS_SV+MYRANKS_P[[#This Row],[HR]]*P_PTS_HRA</f>
        <v>473</v>
      </c>
      <c r="T76" s="52">
        <f>VLOOKUP(MYRANKS_P[[#This Row],[POS]],REPLACEMENT_LEVEL[],2,FALSE)</f>
        <v>422</v>
      </c>
      <c r="U76" s="52">
        <f>MYRANKS_P[[#This Row],[PROJ PTS]]-MYRANKS_P[[#This Row],[REPL LEVEL]]</f>
        <v>51</v>
      </c>
    </row>
    <row r="77" spans="1:21" x14ac:dyDescent="0.25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7" s="52">
        <f>VLOOKUP(MYRANKS_P[[#This Row],[POS]],REPLACEMENT_LEVEL[],2,FALSE)</f>
        <v>422</v>
      </c>
      <c r="U77" s="52">
        <f>MYRANKS_P[[#This Row],[PROJ PTS]]-MYRANKS_P[[#This Row],[REPL LEVEL]]</f>
        <v>50</v>
      </c>
    </row>
    <row r="78" spans="1:21" x14ac:dyDescent="0.25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8" s="52">
        <f>VLOOKUP(MYRANKS_P[[#This Row],[POS]],REPLACEMENT_LEVEL[],2,FALSE)</f>
        <v>422</v>
      </c>
      <c r="U78" s="52">
        <f>MYRANKS_P[[#This Row],[PROJ PTS]]-MYRANKS_P[[#This Row],[REPL LEVEL]]</f>
        <v>50</v>
      </c>
    </row>
    <row r="79" spans="1:21" x14ac:dyDescent="0.25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67">
        <f>MYRANKS_P[[#This Row],[IP]]*P_PTS_IP+MYRANKS_P[[#This Row],[SO]]*P_PTS_K+MYRANKS_P[[#This Row],[BB]]*P_PTS_BB+MYRANKS_P[[#This Row],[H]]*P_PTS_HA+MYRANKS_P[[#This Row],[SV]]*P_PTS_SV+MYRANKS_P[[#This Row],[HR]]*P_PTS_HRA</f>
        <v>467</v>
      </c>
      <c r="T79" s="52">
        <f>VLOOKUP(MYRANKS_P[[#This Row],[POS]],REPLACEMENT_LEVEL[],2,FALSE)</f>
        <v>422</v>
      </c>
      <c r="U79" s="52">
        <f>MYRANKS_P[[#This Row],[PROJ PTS]]-MYRANKS_P[[#This Row],[REPL LEVEL]]</f>
        <v>45</v>
      </c>
    </row>
    <row r="80" spans="1:21" x14ac:dyDescent="0.25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67">
        <f>MYRANKS_P[[#This Row],[IP]]*P_PTS_IP+MYRANKS_P[[#This Row],[SO]]*P_PTS_K+MYRANKS_P[[#This Row],[BB]]*P_PTS_BB+MYRANKS_P[[#This Row],[H]]*P_PTS_HA+MYRANKS_P[[#This Row],[SV]]*P_PTS_SV+MYRANKS_P[[#This Row],[HR]]*P_PTS_HRA</f>
        <v>462</v>
      </c>
      <c r="T80" s="52">
        <f>VLOOKUP(MYRANKS_P[[#This Row],[POS]],REPLACEMENT_LEVEL[],2,FALSE)</f>
        <v>422</v>
      </c>
      <c r="U80" s="52">
        <f>MYRANKS_P[[#This Row],[PROJ PTS]]-MYRANKS_P[[#This Row],[REPL LEVEL]]</f>
        <v>40</v>
      </c>
    </row>
    <row r="81" spans="1:21" x14ac:dyDescent="0.25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67">
        <f>MYRANKS_P[[#This Row],[IP]]*P_PTS_IP+MYRANKS_P[[#This Row],[SO]]*P_PTS_K+MYRANKS_P[[#This Row],[BB]]*P_PTS_BB+MYRANKS_P[[#This Row],[H]]*P_PTS_HA+MYRANKS_P[[#This Row],[SV]]*P_PTS_SV+MYRANKS_P[[#This Row],[HR]]*P_PTS_HRA</f>
        <v>460</v>
      </c>
      <c r="T81" s="52">
        <f>VLOOKUP(MYRANKS_P[[#This Row],[POS]],REPLACEMENT_LEVEL[],2,FALSE)</f>
        <v>422</v>
      </c>
      <c r="U81" s="52">
        <f>MYRANKS_P[[#This Row],[PROJ PTS]]-MYRANKS_P[[#This Row],[REPL LEVEL]]</f>
        <v>38</v>
      </c>
    </row>
    <row r="82" spans="1:21" x14ac:dyDescent="0.25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67">
        <f>MYRANKS_P[[#This Row],[IP]]*P_PTS_IP+MYRANKS_P[[#This Row],[SO]]*P_PTS_K+MYRANKS_P[[#This Row],[BB]]*P_PTS_BB+MYRANKS_P[[#This Row],[H]]*P_PTS_HA+MYRANKS_P[[#This Row],[SV]]*P_PTS_SV+MYRANKS_P[[#This Row],[HR]]*P_PTS_HRA</f>
        <v>459</v>
      </c>
      <c r="T82" s="52">
        <f>VLOOKUP(MYRANKS_P[[#This Row],[POS]],REPLACEMENT_LEVEL[],2,FALSE)</f>
        <v>422</v>
      </c>
      <c r="U82" s="52">
        <f>MYRANKS_P[[#This Row],[PROJ PTS]]-MYRANKS_P[[#This Row],[REPL LEVEL]]</f>
        <v>37</v>
      </c>
    </row>
    <row r="83" spans="1:21" x14ac:dyDescent="0.25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3" s="52">
        <f>VLOOKUP(MYRANKS_P[[#This Row],[POS]],REPLACEMENT_LEVEL[],2,FALSE)</f>
        <v>422</v>
      </c>
      <c r="U83" s="52">
        <f>MYRANKS_P[[#This Row],[PROJ PTS]]-MYRANKS_P[[#This Row],[REPL LEVEL]]</f>
        <v>36</v>
      </c>
    </row>
    <row r="84" spans="1:21" x14ac:dyDescent="0.25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4" s="52">
        <f>VLOOKUP(MYRANKS_P[[#This Row],[POS]],REPLACEMENT_LEVEL[],2,FALSE)</f>
        <v>422</v>
      </c>
      <c r="U84" s="52">
        <f>MYRANKS_P[[#This Row],[PROJ PTS]]-MYRANKS_P[[#This Row],[REPL LEVEL]]</f>
        <v>36</v>
      </c>
    </row>
    <row r="85" spans="1:21" x14ac:dyDescent="0.25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5" s="52">
        <f>VLOOKUP(MYRANKS_P[[#This Row],[POS]],REPLACEMENT_LEVEL[],2,FALSE)</f>
        <v>422</v>
      </c>
      <c r="U85" s="52">
        <f>MYRANKS_P[[#This Row],[PROJ PTS]]-MYRANKS_P[[#This Row],[REPL LEVEL]]</f>
        <v>35</v>
      </c>
    </row>
    <row r="86" spans="1:21" x14ac:dyDescent="0.25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6" s="52">
        <f>VLOOKUP(MYRANKS_P[[#This Row],[POS]],REPLACEMENT_LEVEL[],2,FALSE)</f>
        <v>422</v>
      </c>
      <c r="U86" s="52">
        <f>MYRANKS_P[[#This Row],[PROJ PTS]]-MYRANKS_P[[#This Row],[REPL LEVEL]]</f>
        <v>35</v>
      </c>
    </row>
    <row r="87" spans="1:21" x14ac:dyDescent="0.25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7" s="52">
        <f>VLOOKUP(MYRANKS_P[[#This Row],[POS]],REPLACEMENT_LEVEL[],2,FALSE)</f>
        <v>422</v>
      </c>
      <c r="U87" s="52">
        <f>MYRANKS_P[[#This Row],[PROJ PTS]]-MYRANKS_P[[#This Row],[REPL LEVEL]]</f>
        <v>32</v>
      </c>
    </row>
    <row r="88" spans="1:21" x14ac:dyDescent="0.25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8" s="52">
        <f>VLOOKUP(MYRANKS_P[[#This Row],[POS]],REPLACEMENT_LEVEL[],2,FALSE)</f>
        <v>422</v>
      </c>
      <c r="U88" s="52">
        <f>MYRANKS_P[[#This Row],[PROJ PTS]]-MYRANKS_P[[#This Row],[REPL LEVEL]]</f>
        <v>32</v>
      </c>
    </row>
    <row r="89" spans="1:21" x14ac:dyDescent="0.25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9" s="52">
        <f>VLOOKUP(MYRANKS_P[[#This Row],[POS]],REPLACEMENT_LEVEL[],2,FALSE)</f>
        <v>422</v>
      </c>
      <c r="U89" s="52">
        <f>MYRANKS_P[[#This Row],[PROJ PTS]]-MYRANKS_P[[#This Row],[REPL LEVEL]]</f>
        <v>32</v>
      </c>
    </row>
    <row r="90" spans="1:21" x14ac:dyDescent="0.25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67">
        <f>MYRANKS_P[[#This Row],[IP]]*P_PTS_IP+MYRANKS_P[[#This Row],[SO]]*P_PTS_K+MYRANKS_P[[#This Row],[BB]]*P_PTS_BB+MYRANKS_P[[#This Row],[H]]*P_PTS_HA+MYRANKS_P[[#This Row],[SV]]*P_PTS_SV+MYRANKS_P[[#This Row],[HR]]*P_PTS_HRA</f>
        <v>453</v>
      </c>
      <c r="T90" s="52">
        <f>VLOOKUP(MYRANKS_P[[#This Row],[POS]],REPLACEMENT_LEVEL[],2,FALSE)</f>
        <v>422</v>
      </c>
      <c r="U90" s="52">
        <f>MYRANKS_P[[#This Row],[PROJ PTS]]-MYRANKS_P[[#This Row],[REPL LEVEL]]</f>
        <v>31</v>
      </c>
    </row>
    <row r="91" spans="1:21" x14ac:dyDescent="0.25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67">
        <f>MYRANKS_P[[#This Row],[IP]]*P_PTS_IP+MYRANKS_P[[#This Row],[SO]]*P_PTS_K+MYRANKS_P[[#This Row],[BB]]*P_PTS_BB+MYRANKS_P[[#This Row],[H]]*P_PTS_HA+MYRANKS_P[[#This Row],[SV]]*P_PTS_SV+MYRANKS_P[[#This Row],[HR]]*P_PTS_HRA</f>
        <v>451</v>
      </c>
      <c r="T91" s="52">
        <f>VLOOKUP(MYRANKS_P[[#This Row],[POS]],REPLACEMENT_LEVEL[],2,FALSE)</f>
        <v>422</v>
      </c>
      <c r="U91" s="52">
        <f>MYRANKS_P[[#This Row],[PROJ PTS]]-MYRANKS_P[[#This Row],[REPL LEVEL]]</f>
        <v>29</v>
      </c>
    </row>
    <row r="92" spans="1:21" x14ac:dyDescent="0.25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67">
        <f>MYRANKS_P[[#This Row],[IP]]*P_PTS_IP+MYRANKS_P[[#This Row],[SO]]*P_PTS_K+MYRANKS_P[[#This Row],[BB]]*P_PTS_BB+MYRANKS_P[[#This Row],[H]]*P_PTS_HA+MYRANKS_P[[#This Row],[SV]]*P_PTS_SV+MYRANKS_P[[#This Row],[HR]]*P_PTS_HRA</f>
        <v>450</v>
      </c>
      <c r="T92" s="52">
        <f>VLOOKUP(MYRANKS_P[[#This Row],[POS]],REPLACEMENT_LEVEL[],2,FALSE)</f>
        <v>422</v>
      </c>
      <c r="U92" s="52">
        <f>MYRANKS_P[[#This Row],[PROJ PTS]]-MYRANKS_P[[#This Row],[REPL LEVEL]]</f>
        <v>28</v>
      </c>
    </row>
    <row r="93" spans="1:21" x14ac:dyDescent="0.25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67">
        <f>MYRANKS_P[[#This Row],[IP]]*P_PTS_IP+MYRANKS_P[[#This Row],[SO]]*P_PTS_K+MYRANKS_P[[#This Row],[BB]]*P_PTS_BB+MYRANKS_P[[#This Row],[H]]*P_PTS_HA+MYRANKS_P[[#This Row],[SV]]*P_PTS_SV+MYRANKS_P[[#This Row],[HR]]*P_PTS_HRA</f>
        <v>448</v>
      </c>
      <c r="T93" s="52">
        <f>VLOOKUP(MYRANKS_P[[#This Row],[POS]],REPLACEMENT_LEVEL[],2,FALSE)</f>
        <v>422</v>
      </c>
      <c r="U93" s="52">
        <f>MYRANKS_P[[#This Row],[PROJ PTS]]-MYRANKS_P[[#This Row],[REPL LEVEL]]</f>
        <v>26</v>
      </c>
    </row>
    <row r="94" spans="1:21" x14ac:dyDescent="0.25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67">
        <f>MYRANKS_P[[#This Row],[IP]]*P_PTS_IP+MYRANKS_P[[#This Row],[SO]]*P_PTS_K+MYRANKS_P[[#This Row],[BB]]*P_PTS_BB+MYRANKS_P[[#This Row],[H]]*P_PTS_HA+MYRANKS_P[[#This Row],[SV]]*P_PTS_SV+MYRANKS_P[[#This Row],[HR]]*P_PTS_HRA</f>
        <v>444</v>
      </c>
      <c r="T94" s="52">
        <f>VLOOKUP(MYRANKS_P[[#This Row],[POS]],REPLACEMENT_LEVEL[],2,FALSE)</f>
        <v>422</v>
      </c>
      <c r="U94" s="52">
        <f>MYRANKS_P[[#This Row],[PROJ PTS]]-MYRANKS_P[[#This Row],[REPL LEVEL]]</f>
        <v>22</v>
      </c>
    </row>
    <row r="95" spans="1:21" x14ac:dyDescent="0.25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67">
        <f>MYRANKS_P[[#This Row],[IP]]*P_PTS_IP+MYRANKS_P[[#This Row],[SO]]*P_PTS_K+MYRANKS_P[[#This Row],[BB]]*P_PTS_BB+MYRANKS_P[[#This Row],[H]]*P_PTS_HA+MYRANKS_P[[#This Row],[SV]]*P_PTS_SV+MYRANKS_P[[#This Row],[HR]]*P_PTS_HRA</f>
        <v>443</v>
      </c>
      <c r="T95" s="52">
        <f>VLOOKUP(MYRANKS_P[[#This Row],[POS]],REPLACEMENT_LEVEL[],2,FALSE)</f>
        <v>422</v>
      </c>
      <c r="U95" s="52">
        <f>MYRANKS_P[[#This Row],[PROJ PTS]]-MYRANKS_P[[#This Row],[REPL LEVEL]]</f>
        <v>21</v>
      </c>
    </row>
    <row r="96" spans="1:21" x14ac:dyDescent="0.25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6" s="52">
        <f>VLOOKUP(MYRANKS_P[[#This Row],[POS]],REPLACEMENT_LEVEL[],2,FALSE)</f>
        <v>422</v>
      </c>
      <c r="U96" s="52">
        <f>MYRANKS_P[[#This Row],[PROJ PTS]]-MYRANKS_P[[#This Row],[REPL LEVEL]]</f>
        <v>16</v>
      </c>
    </row>
    <row r="97" spans="1:21" x14ac:dyDescent="0.25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7" s="52">
        <f>VLOOKUP(MYRANKS_P[[#This Row],[POS]],REPLACEMENT_LEVEL[],2,FALSE)</f>
        <v>422</v>
      </c>
      <c r="U97" s="52">
        <f>MYRANKS_P[[#This Row],[PROJ PTS]]-MYRANKS_P[[#This Row],[REPL LEVEL]]</f>
        <v>16</v>
      </c>
    </row>
    <row r="98" spans="1:21" x14ac:dyDescent="0.25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67">
        <f>MYRANKS_P[[#This Row],[IP]]*P_PTS_IP+MYRANKS_P[[#This Row],[SO]]*P_PTS_K+MYRANKS_P[[#This Row],[BB]]*P_PTS_BB+MYRANKS_P[[#This Row],[H]]*P_PTS_HA+MYRANKS_P[[#This Row],[SV]]*P_PTS_SV+MYRANKS_P[[#This Row],[HR]]*P_PTS_HRA</f>
        <v>437</v>
      </c>
      <c r="T98" s="52">
        <f>VLOOKUP(MYRANKS_P[[#This Row],[POS]],REPLACEMENT_LEVEL[],2,FALSE)</f>
        <v>422</v>
      </c>
      <c r="U98" s="52">
        <f>MYRANKS_P[[#This Row],[PROJ PTS]]-MYRANKS_P[[#This Row],[REPL LEVEL]]</f>
        <v>15</v>
      </c>
    </row>
    <row r="99" spans="1:21" x14ac:dyDescent="0.25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67">
        <f>MYRANKS_P[[#This Row],[IP]]*P_PTS_IP+MYRANKS_P[[#This Row],[SO]]*P_PTS_K+MYRANKS_P[[#This Row],[BB]]*P_PTS_BB+MYRANKS_P[[#This Row],[H]]*P_PTS_HA+MYRANKS_P[[#This Row],[SV]]*P_PTS_SV+MYRANKS_P[[#This Row],[HR]]*P_PTS_HRA</f>
        <v>436</v>
      </c>
      <c r="T99" s="52">
        <f>VLOOKUP(MYRANKS_P[[#This Row],[POS]],REPLACEMENT_LEVEL[],2,FALSE)</f>
        <v>422</v>
      </c>
      <c r="U99" s="52">
        <f>MYRANKS_P[[#This Row],[PROJ PTS]]-MYRANKS_P[[#This Row],[REPL LEVEL]]</f>
        <v>14</v>
      </c>
    </row>
    <row r="100" spans="1:21" x14ac:dyDescent="0.25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67">
        <f>MYRANKS_P[[#This Row],[IP]]*P_PTS_IP+MYRANKS_P[[#This Row],[SO]]*P_PTS_K+MYRANKS_P[[#This Row],[BB]]*P_PTS_BB+MYRANKS_P[[#This Row],[H]]*P_PTS_HA+MYRANKS_P[[#This Row],[SV]]*P_PTS_SV+MYRANKS_P[[#This Row],[HR]]*P_PTS_HRA</f>
        <v>435</v>
      </c>
      <c r="T100" s="52">
        <f>VLOOKUP(MYRANKS_P[[#This Row],[POS]],REPLACEMENT_LEVEL[],2,FALSE)</f>
        <v>422</v>
      </c>
      <c r="U100" s="52">
        <f>MYRANKS_P[[#This Row],[PROJ PTS]]-MYRANKS_P[[#This Row],[REPL LEVEL]]</f>
        <v>13</v>
      </c>
    </row>
    <row r="101" spans="1:21" x14ac:dyDescent="0.25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67">
        <f>MYRANKS_P[[#This Row],[IP]]*P_PTS_IP+MYRANKS_P[[#This Row],[SO]]*P_PTS_K+MYRANKS_P[[#This Row],[BB]]*P_PTS_BB+MYRANKS_P[[#This Row],[H]]*P_PTS_HA+MYRANKS_P[[#This Row],[SV]]*P_PTS_SV+MYRANKS_P[[#This Row],[HR]]*P_PTS_HRA</f>
        <v>434</v>
      </c>
      <c r="T101" s="52">
        <f>VLOOKUP(MYRANKS_P[[#This Row],[POS]],REPLACEMENT_LEVEL[],2,FALSE)</f>
        <v>422</v>
      </c>
      <c r="U101" s="52">
        <f>MYRANKS_P[[#This Row],[PROJ PTS]]-MYRANKS_P[[#This Row],[REPL LEVEL]]</f>
        <v>12</v>
      </c>
    </row>
    <row r="102" spans="1:21" x14ac:dyDescent="0.25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67">
        <f>MYRANKS_P[[#This Row],[IP]]*P_PTS_IP+MYRANKS_P[[#This Row],[SO]]*P_PTS_K+MYRANKS_P[[#This Row],[BB]]*P_PTS_BB+MYRANKS_P[[#This Row],[H]]*P_PTS_HA+MYRANKS_P[[#This Row],[SV]]*P_PTS_SV+MYRANKS_P[[#This Row],[HR]]*P_PTS_HRA</f>
        <v>433</v>
      </c>
      <c r="T102" s="52">
        <f>VLOOKUP(MYRANKS_P[[#This Row],[POS]],REPLACEMENT_LEVEL[],2,FALSE)</f>
        <v>422</v>
      </c>
      <c r="U102" s="52">
        <f>MYRANKS_P[[#This Row],[PROJ PTS]]-MYRANKS_P[[#This Row],[REPL LEVEL]]</f>
        <v>11</v>
      </c>
    </row>
    <row r="103" spans="1:21" x14ac:dyDescent="0.25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3" s="52">
        <f>VLOOKUP(MYRANKS_P[[#This Row],[POS]],REPLACEMENT_LEVEL[],2,FALSE)</f>
        <v>422</v>
      </c>
      <c r="U103" s="52">
        <f>MYRANKS_P[[#This Row],[PROJ PTS]]-MYRANKS_P[[#This Row],[REPL LEVEL]]</f>
        <v>9</v>
      </c>
    </row>
    <row r="104" spans="1:21" x14ac:dyDescent="0.25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4" s="52">
        <f>VLOOKUP(MYRANKS_P[[#This Row],[POS]],REPLACEMENT_LEVEL[],2,FALSE)</f>
        <v>422</v>
      </c>
      <c r="U104" s="52">
        <f>MYRANKS_P[[#This Row],[PROJ PTS]]-MYRANKS_P[[#This Row],[REPL LEVEL]]</f>
        <v>9</v>
      </c>
    </row>
    <row r="105" spans="1:21" x14ac:dyDescent="0.25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67">
        <f>MYRANKS_P[[#This Row],[IP]]*P_PTS_IP+MYRANKS_P[[#This Row],[SO]]*P_PTS_K+MYRANKS_P[[#This Row],[BB]]*P_PTS_BB+MYRANKS_P[[#This Row],[H]]*P_PTS_HA+MYRANKS_P[[#This Row],[SV]]*P_PTS_SV+MYRANKS_P[[#This Row],[HR]]*P_PTS_HRA</f>
        <v>428</v>
      </c>
      <c r="T105" s="52">
        <f>VLOOKUP(MYRANKS_P[[#This Row],[POS]],REPLACEMENT_LEVEL[],2,FALSE)</f>
        <v>422</v>
      </c>
      <c r="U105" s="52">
        <f>MYRANKS_P[[#This Row],[PROJ PTS]]-MYRANKS_P[[#This Row],[REPL LEVEL]]</f>
        <v>6</v>
      </c>
    </row>
    <row r="106" spans="1:21" x14ac:dyDescent="0.25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67">
        <f>MYRANKS_P[[#This Row],[IP]]*P_PTS_IP+MYRANKS_P[[#This Row],[SO]]*P_PTS_K+MYRANKS_P[[#This Row],[BB]]*P_PTS_BB+MYRANKS_P[[#This Row],[H]]*P_PTS_HA+MYRANKS_P[[#This Row],[SV]]*P_PTS_SV+MYRANKS_P[[#This Row],[HR]]*P_PTS_HRA</f>
        <v>427</v>
      </c>
      <c r="T106" s="52">
        <f>VLOOKUP(MYRANKS_P[[#This Row],[POS]],REPLACEMENT_LEVEL[],2,FALSE)</f>
        <v>422</v>
      </c>
      <c r="U106" s="52">
        <f>MYRANKS_P[[#This Row],[PROJ PTS]]-MYRANKS_P[[#This Row],[REPL LEVEL]]</f>
        <v>5</v>
      </c>
    </row>
    <row r="107" spans="1:21" x14ac:dyDescent="0.25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7" s="52">
        <f>VLOOKUP(MYRANKS_P[[#This Row],[POS]],REPLACEMENT_LEVEL[],2,FALSE)</f>
        <v>422</v>
      </c>
      <c r="U107" s="52">
        <f>MYRANKS_P[[#This Row],[PROJ PTS]]-MYRANKS_P[[#This Row],[REPL LEVEL]]</f>
        <v>2</v>
      </c>
    </row>
    <row r="108" spans="1:21" x14ac:dyDescent="0.25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8" s="52">
        <f>VLOOKUP(MYRANKS_P[[#This Row],[POS]],REPLACEMENT_LEVEL[],2,FALSE)</f>
        <v>422</v>
      </c>
      <c r="U108" s="52">
        <f>MYRANKS_P[[#This Row],[PROJ PTS]]-MYRANKS_P[[#This Row],[REPL LEVEL]]</f>
        <v>2</v>
      </c>
    </row>
    <row r="109" spans="1:21" x14ac:dyDescent="0.25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67">
        <f>MYRANKS_P[[#This Row],[IP]]*P_PTS_IP+MYRANKS_P[[#This Row],[SO]]*P_PTS_K+MYRANKS_P[[#This Row],[BB]]*P_PTS_BB+MYRANKS_P[[#This Row],[H]]*P_PTS_HA+MYRANKS_P[[#This Row],[SV]]*P_PTS_SV+MYRANKS_P[[#This Row],[HR]]*P_PTS_HRA</f>
        <v>423</v>
      </c>
      <c r="T109" s="52">
        <f>VLOOKUP(MYRANKS_P[[#This Row],[POS]],REPLACEMENT_LEVEL[],2,FALSE)</f>
        <v>422</v>
      </c>
      <c r="U109" s="52">
        <f>MYRANKS_P[[#This Row],[PROJ PTS]]-MYRANKS_P[[#This Row],[REPL LEVEL]]</f>
        <v>1</v>
      </c>
    </row>
    <row r="110" spans="1:21" x14ac:dyDescent="0.25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68">
        <f>MYRANKS_P[[#This Row],[IP]]*P_PTS_IP+MYRANKS_P[[#This Row],[SO]]*P_PTS_K+MYRANKS_P[[#This Row],[BB]]*P_PTS_BB+MYRANKS_P[[#This Row],[H]]*P_PTS_HA+MYRANKS_P[[#This Row],[SV]]*P_PTS_SV+MYRANKS_P[[#This Row],[HR]]*P_PTS_HRA</f>
        <v>422</v>
      </c>
      <c r="T110" s="52">
        <f>VLOOKUP(MYRANKS_P[[#This Row],[POS]],REPLACEMENT_LEVEL[],2,FALSE)</f>
        <v>422</v>
      </c>
      <c r="U110" s="52">
        <f>MYRANKS_P[[#This Row],[PROJ PTS]]-MYRANKS_P[[#This Row],[REPL LEVEL]]</f>
        <v>0</v>
      </c>
    </row>
    <row r="111" spans="1:21" x14ac:dyDescent="0.25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  <c r="T111" s="52">
        <f>VLOOKUP(MYRANKS_P[[#This Row],[POS]],REPLACEMENT_LEVEL[],2,FALSE)</f>
        <v>422</v>
      </c>
      <c r="U111" s="52">
        <f>MYRANKS_P[[#This Row],[PROJ PTS]]-MYRANKS_P[[#This Row],[REPL LEVEL]]</f>
        <v>-3</v>
      </c>
    </row>
    <row r="112" spans="1:21" x14ac:dyDescent="0.25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  <c r="T112" s="52">
        <f>VLOOKUP(MYRANKS_P[[#This Row],[POS]],REPLACEMENT_LEVEL[],2,FALSE)</f>
        <v>422</v>
      </c>
      <c r="U112" s="52">
        <f>MYRANKS_P[[#This Row],[PROJ PTS]]-MYRANKS_P[[#This Row],[REPL LEVEL]]</f>
        <v>-5</v>
      </c>
    </row>
    <row r="113" spans="1:21" x14ac:dyDescent="0.25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  <c r="T113" s="52">
        <f>VLOOKUP(MYRANKS_P[[#This Row],[POS]],REPLACEMENT_LEVEL[],2,FALSE)</f>
        <v>422</v>
      </c>
      <c r="U113" s="52">
        <f>MYRANKS_P[[#This Row],[PROJ PTS]]-MYRANKS_P[[#This Row],[REPL LEVEL]]</f>
        <v>-11</v>
      </c>
    </row>
    <row r="114" spans="1:21" x14ac:dyDescent="0.25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  <c r="T114" s="52">
        <f>VLOOKUP(MYRANKS_P[[#This Row],[POS]],REPLACEMENT_LEVEL[],2,FALSE)</f>
        <v>422</v>
      </c>
      <c r="U114" s="52">
        <f>MYRANKS_P[[#This Row],[PROJ PTS]]-MYRANKS_P[[#This Row],[REPL LEVEL]]</f>
        <v>-12</v>
      </c>
    </row>
    <row r="115" spans="1:21" x14ac:dyDescent="0.25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  <c r="T115" s="52">
        <f>VLOOKUP(MYRANKS_P[[#This Row],[POS]],REPLACEMENT_LEVEL[],2,FALSE)</f>
        <v>422</v>
      </c>
      <c r="U115" s="52">
        <f>MYRANKS_P[[#This Row],[PROJ PTS]]-MYRANKS_P[[#This Row],[REPL LEVEL]]</f>
        <v>-15</v>
      </c>
    </row>
    <row r="116" spans="1:21" x14ac:dyDescent="0.25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  <c r="T116" s="52">
        <f>VLOOKUP(MYRANKS_P[[#This Row],[POS]],REPLACEMENT_LEVEL[],2,FALSE)</f>
        <v>422</v>
      </c>
      <c r="U116" s="52">
        <f>MYRANKS_P[[#This Row],[PROJ PTS]]-MYRANKS_P[[#This Row],[REPL LEVEL]]</f>
        <v>-17</v>
      </c>
    </row>
    <row r="117" spans="1:21" x14ac:dyDescent="0.25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7" s="52">
        <f>VLOOKUP(MYRANKS_P[[#This Row],[POS]],REPLACEMENT_LEVEL[],2,FALSE)</f>
        <v>422</v>
      </c>
      <c r="U117" s="52">
        <f>MYRANKS_P[[#This Row],[PROJ PTS]]-MYRANKS_P[[#This Row],[REPL LEVEL]]</f>
        <v>-21</v>
      </c>
    </row>
    <row r="118" spans="1:21" x14ac:dyDescent="0.25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8" s="52">
        <f>VLOOKUP(MYRANKS_P[[#This Row],[POS]],REPLACEMENT_LEVEL[],2,FALSE)</f>
        <v>422</v>
      </c>
      <c r="U118" s="52">
        <f>MYRANKS_P[[#This Row],[PROJ PTS]]-MYRANKS_P[[#This Row],[REPL LEVEL]]</f>
        <v>-21</v>
      </c>
    </row>
    <row r="119" spans="1:21" x14ac:dyDescent="0.25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19" s="52">
        <f>VLOOKUP(MYRANKS_P[[#This Row],[POS]],REPLACEMENT_LEVEL[],2,FALSE)</f>
        <v>422</v>
      </c>
      <c r="U119" s="52">
        <f>MYRANKS_P[[#This Row],[PROJ PTS]]-MYRANKS_P[[#This Row],[REPL LEVEL]]</f>
        <v>-24</v>
      </c>
    </row>
    <row r="120" spans="1:21" x14ac:dyDescent="0.25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20" s="52">
        <f>VLOOKUP(MYRANKS_P[[#This Row],[POS]],REPLACEMENT_LEVEL[],2,FALSE)</f>
        <v>422</v>
      </c>
      <c r="U120" s="52">
        <f>MYRANKS_P[[#This Row],[PROJ PTS]]-MYRANKS_P[[#This Row],[REPL LEVEL]]</f>
        <v>-24</v>
      </c>
    </row>
    <row r="121" spans="1:21" x14ac:dyDescent="0.25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  <c r="T121" s="52">
        <f>VLOOKUP(MYRANKS_P[[#This Row],[POS]],REPLACEMENT_LEVEL[],2,FALSE)</f>
        <v>422</v>
      </c>
      <c r="U121" s="52">
        <f>MYRANKS_P[[#This Row],[PROJ PTS]]-MYRANKS_P[[#This Row],[REPL LEVEL]]</f>
        <v>-25</v>
      </c>
    </row>
    <row r="122" spans="1:21" x14ac:dyDescent="0.25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  <c r="T122" s="52">
        <f>VLOOKUP(MYRANKS_P[[#This Row],[POS]],REPLACEMENT_LEVEL[],2,FALSE)</f>
        <v>422</v>
      </c>
      <c r="U122" s="52">
        <f>MYRANKS_P[[#This Row],[PROJ PTS]]-MYRANKS_P[[#This Row],[REPL LEVEL]]</f>
        <v>-27</v>
      </c>
    </row>
    <row r="123" spans="1:21" x14ac:dyDescent="0.25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  <c r="T123" s="52">
        <f>VLOOKUP(MYRANKS_P[[#This Row],[POS]],REPLACEMENT_LEVEL[],2,FALSE)</f>
        <v>422</v>
      </c>
      <c r="U123" s="52">
        <f>MYRANKS_P[[#This Row],[PROJ PTS]]-MYRANKS_P[[#This Row],[REPL LEVEL]]</f>
        <v>-30</v>
      </c>
    </row>
    <row r="124" spans="1:21" x14ac:dyDescent="0.25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4" s="52">
        <f>VLOOKUP(MYRANKS_P[[#This Row],[POS]],REPLACEMENT_LEVEL[],2,FALSE)</f>
        <v>422</v>
      </c>
      <c r="U124" s="52">
        <f>MYRANKS_P[[#This Row],[PROJ PTS]]-MYRANKS_P[[#This Row],[REPL LEVEL]]</f>
        <v>-33</v>
      </c>
    </row>
    <row r="125" spans="1:21" x14ac:dyDescent="0.25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5" s="52">
        <f>VLOOKUP(MYRANKS_P[[#This Row],[POS]],REPLACEMENT_LEVEL[],2,FALSE)</f>
        <v>422</v>
      </c>
      <c r="U125" s="52">
        <f>MYRANKS_P[[#This Row],[PROJ PTS]]-MYRANKS_P[[#This Row],[REPL LEVEL]]</f>
        <v>-33</v>
      </c>
    </row>
    <row r="126" spans="1:21" x14ac:dyDescent="0.25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  <c r="T126" s="52">
        <f>VLOOKUP(MYRANKS_P[[#This Row],[POS]],REPLACEMENT_LEVEL[],2,FALSE)</f>
        <v>422</v>
      </c>
      <c r="U126" s="52">
        <f>MYRANKS_P[[#This Row],[PROJ PTS]]-MYRANKS_P[[#This Row],[REPL LEVEL]]</f>
        <v>-36</v>
      </c>
    </row>
    <row r="127" spans="1:21" x14ac:dyDescent="0.25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  <c r="T127" s="52">
        <f>VLOOKUP(MYRANKS_P[[#This Row],[POS]],REPLACEMENT_LEVEL[],2,FALSE)</f>
        <v>422</v>
      </c>
      <c r="U127" s="52">
        <f>MYRANKS_P[[#This Row],[PROJ PTS]]-MYRANKS_P[[#This Row],[REPL LEVEL]]</f>
        <v>-43</v>
      </c>
    </row>
    <row r="128" spans="1:21" x14ac:dyDescent="0.25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  <c r="T128" s="52">
        <f>VLOOKUP(MYRANKS_P[[#This Row],[POS]],REPLACEMENT_LEVEL[],2,FALSE)</f>
        <v>422</v>
      </c>
      <c r="U128" s="52">
        <f>MYRANKS_P[[#This Row],[PROJ PTS]]-MYRANKS_P[[#This Row],[REPL LEVEL]]</f>
        <v>-46</v>
      </c>
    </row>
    <row r="129" spans="1:21" x14ac:dyDescent="0.25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  <c r="T129" s="52">
        <f>VLOOKUP(MYRANKS_P[[#This Row],[POS]],REPLACEMENT_LEVEL[],2,FALSE)</f>
        <v>422</v>
      </c>
      <c r="U129" s="52">
        <f>MYRANKS_P[[#This Row],[PROJ PTS]]-MYRANKS_P[[#This Row],[REPL LEVEL]]</f>
        <v>-52</v>
      </c>
    </row>
    <row r="130" spans="1:21" x14ac:dyDescent="0.25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0" s="52">
        <f>VLOOKUP(MYRANKS_P[[#This Row],[POS]],REPLACEMENT_LEVEL[],2,FALSE)</f>
        <v>422</v>
      </c>
      <c r="U130" s="52">
        <f>MYRANKS_P[[#This Row],[PROJ PTS]]-MYRANKS_P[[#This Row],[REPL LEVEL]]</f>
        <v>-53</v>
      </c>
    </row>
    <row r="131" spans="1:21" x14ac:dyDescent="0.25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1" s="52">
        <f>VLOOKUP(MYRANKS_P[[#This Row],[POS]],REPLACEMENT_LEVEL[],2,FALSE)</f>
        <v>422</v>
      </c>
      <c r="U131" s="52">
        <f>MYRANKS_P[[#This Row],[PROJ PTS]]-MYRANKS_P[[#This Row],[REPL LEVEL]]</f>
        <v>-53</v>
      </c>
    </row>
    <row r="132" spans="1:21" x14ac:dyDescent="0.25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  <c r="T132" s="52">
        <f>VLOOKUP(MYRANKS_P[[#This Row],[POS]],REPLACEMENT_LEVEL[],2,FALSE)</f>
        <v>422</v>
      </c>
      <c r="U132" s="52">
        <f>MYRANKS_P[[#This Row],[PROJ PTS]]-MYRANKS_P[[#This Row],[REPL LEVEL]]</f>
        <v>-56</v>
      </c>
    </row>
    <row r="133" spans="1:21" x14ac:dyDescent="0.25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  <c r="T133" s="52">
        <f>VLOOKUP(MYRANKS_P[[#This Row],[POS]],REPLACEMENT_LEVEL[],2,FALSE)</f>
        <v>422</v>
      </c>
      <c r="U133" s="52">
        <f>MYRANKS_P[[#This Row],[PROJ PTS]]-MYRANKS_P[[#This Row],[REPL LEVEL]]</f>
        <v>-57</v>
      </c>
    </row>
    <row r="134" spans="1:21" x14ac:dyDescent="0.25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  <c r="T134" s="52">
        <f>VLOOKUP(MYRANKS_P[[#This Row],[POS]],REPLACEMENT_LEVEL[],2,FALSE)</f>
        <v>422</v>
      </c>
      <c r="U134" s="52">
        <f>MYRANKS_P[[#This Row],[PROJ PTS]]-MYRANKS_P[[#This Row],[REPL LEVEL]]</f>
        <v>-59</v>
      </c>
    </row>
    <row r="135" spans="1:21" x14ac:dyDescent="0.25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  <c r="T135" s="52">
        <f>VLOOKUP(MYRANKS_P[[#This Row],[POS]],REPLACEMENT_LEVEL[],2,FALSE)</f>
        <v>422</v>
      </c>
      <c r="U135" s="52">
        <f>MYRANKS_P[[#This Row],[PROJ PTS]]-MYRANKS_P[[#This Row],[REPL LEVEL]]</f>
        <v>-61</v>
      </c>
    </row>
    <row r="136" spans="1:21" x14ac:dyDescent="0.25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6" s="52">
        <f>VLOOKUP(MYRANKS_P[[#This Row],[POS]],REPLACEMENT_LEVEL[],2,FALSE)</f>
        <v>422</v>
      </c>
      <c r="U136" s="52">
        <f>MYRANKS_P[[#This Row],[PROJ PTS]]-MYRANKS_P[[#This Row],[REPL LEVEL]]</f>
        <v>-63</v>
      </c>
    </row>
    <row r="137" spans="1:21" x14ac:dyDescent="0.25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7" s="52">
        <f>VLOOKUP(MYRANKS_P[[#This Row],[POS]],REPLACEMENT_LEVEL[],2,FALSE)</f>
        <v>422</v>
      </c>
      <c r="U137" s="52">
        <f>MYRANKS_P[[#This Row],[PROJ PTS]]-MYRANKS_P[[#This Row],[REPL LEVEL]]</f>
        <v>-63</v>
      </c>
    </row>
    <row r="138" spans="1:21" x14ac:dyDescent="0.25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8" s="52">
        <f>VLOOKUP(MYRANKS_P[[#This Row],[POS]],REPLACEMENT_LEVEL[],2,FALSE)</f>
        <v>422</v>
      </c>
      <c r="U138" s="52">
        <f>MYRANKS_P[[#This Row],[PROJ PTS]]-MYRANKS_P[[#This Row],[REPL LEVEL]]</f>
        <v>-64</v>
      </c>
    </row>
    <row r="139" spans="1:21" x14ac:dyDescent="0.25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9" s="52">
        <f>VLOOKUP(MYRANKS_P[[#This Row],[POS]],REPLACEMENT_LEVEL[],2,FALSE)</f>
        <v>422</v>
      </c>
      <c r="U139" s="52">
        <f>MYRANKS_P[[#This Row],[PROJ PTS]]-MYRANKS_P[[#This Row],[REPL LEVEL]]</f>
        <v>-64</v>
      </c>
    </row>
    <row r="140" spans="1:21" x14ac:dyDescent="0.25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40" s="52">
        <f>VLOOKUP(MYRANKS_P[[#This Row],[POS]],REPLACEMENT_LEVEL[],2,FALSE)</f>
        <v>422</v>
      </c>
      <c r="U140" s="52">
        <f>MYRANKS_P[[#This Row],[PROJ PTS]]-MYRANKS_P[[#This Row],[REPL LEVEL]]</f>
        <v>-64</v>
      </c>
    </row>
    <row r="141" spans="1:21" x14ac:dyDescent="0.25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1" s="52">
        <f>VLOOKUP(MYRANKS_P[[#This Row],[POS]],REPLACEMENT_LEVEL[],2,FALSE)</f>
        <v>422</v>
      </c>
      <c r="U141" s="52">
        <f>MYRANKS_P[[#This Row],[PROJ PTS]]-MYRANKS_P[[#This Row],[REPL LEVEL]]</f>
        <v>-65</v>
      </c>
    </row>
    <row r="142" spans="1:21" x14ac:dyDescent="0.25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2" s="52">
        <f>VLOOKUP(MYRANKS_P[[#This Row],[POS]],REPLACEMENT_LEVEL[],2,FALSE)</f>
        <v>422</v>
      </c>
      <c r="U142" s="52">
        <f>MYRANKS_P[[#This Row],[PROJ PTS]]-MYRANKS_P[[#This Row],[REPL LEVEL]]</f>
        <v>-65</v>
      </c>
    </row>
    <row r="143" spans="1:21" x14ac:dyDescent="0.25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  <c r="T143" s="52">
        <f>VLOOKUP(MYRANKS_P[[#This Row],[POS]],REPLACEMENT_LEVEL[],2,FALSE)</f>
        <v>422</v>
      </c>
      <c r="U143" s="52">
        <f>MYRANKS_P[[#This Row],[PROJ PTS]]-MYRANKS_P[[#This Row],[REPL LEVEL]]</f>
        <v>-68</v>
      </c>
    </row>
    <row r="144" spans="1:21" x14ac:dyDescent="0.25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  <c r="T144" s="52">
        <f>VLOOKUP(MYRANKS_P[[#This Row],[POS]],REPLACEMENT_LEVEL[],2,FALSE)</f>
        <v>422</v>
      </c>
      <c r="U144" s="52">
        <f>MYRANKS_P[[#This Row],[PROJ PTS]]-MYRANKS_P[[#This Row],[REPL LEVEL]]</f>
        <v>-70</v>
      </c>
    </row>
    <row r="145" spans="1:21" x14ac:dyDescent="0.25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  <c r="T145" s="52">
        <f>VLOOKUP(MYRANKS_P[[#This Row],[POS]],REPLACEMENT_LEVEL[],2,FALSE)</f>
        <v>422</v>
      </c>
      <c r="U145" s="52">
        <f>MYRANKS_P[[#This Row],[PROJ PTS]]-MYRANKS_P[[#This Row],[REPL LEVEL]]</f>
        <v>-73</v>
      </c>
    </row>
    <row r="146" spans="1:21" x14ac:dyDescent="0.25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  <c r="T146" s="52">
        <f>VLOOKUP(MYRANKS_P[[#This Row],[POS]],REPLACEMENT_LEVEL[],2,FALSE)</f>
        <v>422</v>
      </c>
      <c r="U146" s="52">
        <f>MYRANKS_P[[#This Row],[PROJ PTS]]-MYRANKS_P[[#This Row],[REPL LEVEL]]</f>
        <v>-74</v>
      </c>
    </row>
    <row r="147" spans="1:21" x14ac:dyDescent="0.25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  <c r="T147" s="52">
        <f>VLOOKUP(MYRANKS_P[[#This Row],[POS]],REPLACEMENT_LEVEL[],2,FALSE)</f>
        <v>422</v>
      </c>
      <c r="U147" s="52">
        <f>MYRANKS_P[[#This Row],[PROJ PTS]]-MYRANKS_P[[#This Row],[REPL LEVEL]]</f>
        <v>-77</v>
      </c>
    </row>
    <row r="148" spans="1:21" x14ac:dyDescent="0.25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8" s="52">
        <f>VLOOKUP(MYRANKS_P[[#This Row],[POS]],REPLACEMENT_LEVEL[],2,FALSE)</f>
        <v>422</v>
      </c>
      <c r="U148" s="52">
        <f>MYRANKS_P[[#This Row],[PROJ PTS]]-MYRANKS_P[[#This Row],[REPL LEVEL]]</f>
        <v>-80</v>
      </c>
    </row>
    <row r="149" spans="1:21" x14ac:dyDescent="0.25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9" s="52">
        <f>VLOOKUP(MYRANKS_P[[#This Row],[POS]],REPLACEMENT_LEVEL[],2,FALSE)</f>
        <v>422</v>
      </c>
      <c r="U149" s="52">
        <f>MYRANKS_P[[#This Row],[PROJ PTS]]-MYRANKS_P[[#This Row],[REPL LEVEL]]</f>
        <v>-80</v>
      </c>
    </row>
    <row r="150" spans="1:21" x14ac:dyDescent="0.25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  <c r="T150" s="52">
        <f>VLOOKUP(MYRANKS_P[[#This Row],[POS]],REPLACEMENT_LEVEL[],2,FALSE)</f>
        <v>422</v>
      </c>
      <c r="U150" s="52">
        <f>MYRANKS_P[[#This Row],[PROJ PTS]]-MYRANKS_P[[#This Row],[REPL LEVEL]]</f>
        <v>-81</v>
      </c>
    </row>
    <row r="151" spans="1:21" x14ac:dyDescent="0.25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1" s="52">
        <f>VLOOKUP(MYRANKS_P[[#This Row],[POS]],REPLACEMENT_LEVEL[],2,FALSE)</f>
        <v>422</v>
      </c>
      <c r="U151" s="52">
        <f>MYRANKS_P[[#This Row],[PROJ PTS]]-MYRANKS_P[[#This Row],[REPL LEVEL]]</f>
        <v>-82</v>
      </c>
    </row>
    <row r="152" spans="1:21" x14ac:dyDescent="0.25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2" s="52">
        <f>VLOOKUP(MYRANKS_P[[#This Row],[POS]],REPLACEMENT_LEVEL[],2,FALSE)</f>
        <v>422</v>
      </c>
      <c r="U152" s="52">
        <f>MYRANKS_P[[#This Row],[PROJ PTS]]-MYRANKS_P[[#This Row],[REPL LEVEL]]</f>
        <v>-82</v>
      </c>
    </row>
    <row r="153" spans="1:21" x14ac:dyDescent="0.25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  <c r="T153" s="52">
        <f>VLOOKUP(MYRANKS_P[[#This Row],[POS]],REPLACEMENT_LEVEL[],2,FALSE)</f>
        <v>422</v>
      </c>
      <c r="U153" s="52">
        <f>MYRANKS_P[[#This Row],[PROJ PTS]]-MYRANKS_P[[#This Row],[REPL LEVEL]]</f>
        <v>-83</v>
      </c>
    </row>
    <row r="154" spans="1:21" x14ac:dyDescent="0.25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  <c r="T154" s="52">
        <f>VLOOKUP(MYRANKS_P[[#This Row],[POS]],REPLACEMENT_LEVEL[],2,FALSE)</f>
        <v>422</v>
      </c>
      <c r="U154" s="52">
        <f>MYRANKS_P[[#This Row],[PROJ PTS]]-MYRANKS_P[[#This Row],[REPL LEVEL]]</f>
        <v>-84</v>
      </c>
    </row>
    <row r="155" spans="1:21" x14ac:dyDescent="0.25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  <c r="T155" s="52">
        <f>VLOOKUP(MYRANKS_P[[#This Row],[POS]],REPLACEMENT_LEVEL[],2,FALSE)</f>
        <v>422</v>
      </c>
      <c r="U155" s="52">
        <f>MYRANKS_P[[#This Row],[PROJ PTS]]-MYRANKS_P[[#This Row],[REPL LEVEL]]</f>
        <v>-85</v>
      </c>
    </row>
    <row r="156" spans="1:21" x14ac:dyDescent="0.25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  <c r="T156" s="52">
        <f>VLOOKUP(MYRANKS_P[[#This Row],[POS]],REPLACEMENT_LEVEL[],2,FALSE)</f>
        <v>422</v>
      </c>
      <c r="U156" s="52">
        <f>MYRANKS_P[[#This Row],[PROJ PTS]]-MYRANKS_P[[#This Row],[REPL LEVEL]]</f>
        <v>-89</v>
      </c>
    </row>
    <row r="157" spans="1:21" x14ac:dyDescent="0.25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  <c r="T157" s="52">
        <f>VLOOKUP(MYRANKS_P[[#This Row],[POS]],REPLACEMENT_LEVEL[],2,FALSE)</f>
        <v>422</v>
      </c>
      <c r="U157" s="52">
        <f>MYRANKS_P[[#This Row],[PROJ PTS]]-MYRANKS_P[[#This Row],[REPL LEVEL]]</f>
        <v>-92</v>
      </c>
    </row>
    <row r="158" spans="1:21" x14ac:dyDescent="0.25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  <c r="T158" s="52">
        <f>VLOOKUP(MYRANKS_P[[#This Row],[POS]],REPLACEMENT_LEVEL[],2,FALSE)</f>
        <v>422</v>
      </c>
      <c r="U158" s="52">
        <f>MYRANKS_P[[#This Row],[PROJ PTS]]-MYRANKS_P[[#This Row],[REPL LEVEL]]</f>
        <v>-93</v>
      </c>
    </row>
    <row r="159" spans="1:21" x14ac:dyDescent="0.25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  <c r="T159" s="52">
        <f>VLOOKUP(MYRANKS_P[[#This Row],[POS]],REPLACEMENT_LEVEL[],2,FALSE)</f>
        <v>422</v>
      </c>
      <c r="U159" s="52">
        <f>MYRANKS_P[[#This Row],[PROJ PTS]]-MYRANKS_P[[#This Row],[REPL LEVEL]]</f>
        <v>-101</v>
      </c>
    </row>
    <row r="160" spans="1:21" x14ac:dyDescent="0.25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  <c r="T160" s="52">
        <f>VLOOKUP(MYRANKS_P[[#This Row],[POS]],REPLACEMENT_LEVEL[],2,FALSE)</f>
        <v>422</v>
      </c>
      <c r="U160" s="52">
        <f>MYRANKS_P[[#This Row],[PROJ PTS]]-MYRANKS_P[[#This Row],[REPL LEVEL]]</f>
        <v>-104</v>
      </c>
    </row>
    <row r="161" spans="1:21" x14ac:dyDescent="0.25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1" s="52">
        <f>VLOOKUP(MYRANKS_P[[#This Row],[POS]],REPLACEMENT_LEVEL[],2,FALSE)</f>
        <v>422</v>
      </c>
      <c r="U161" s="52">
        <f>MYRANKS_P[[#This Row],[PROJ PTS]]-MYRANKS_P[[#This Row],[REPL LEVEL]]</f>
        <v>-105</v>
      </c>
    </row>
    <row r="162" spans="1:21" x14ac:dyDescent="0.25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2" s="52">
        <f>VLOOKUP(MYRANKS_P[[#This Row],[POS]],REPLACEMENT_LEVEL[],2,FALSE)</f>
        <v>422</v>
      </c>
      <c r="U162" s="52">
        <f>MYRANKS_P[[#This Row],[PROJ PTS]]-MYRANKS_P[[#This Row],[REPL LEVEL]]</f>
        <v>-105</v>
      </c>
    </row>
    <row r="163" spans="1:21" x14ac:dyDescent="0.25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  <c r="T163" s="52">
        <f>VLOOKUP(MYRANKS_P[[#This Row],[POS]],REPLACEMENT_LEVEL[],2,FALSE)</f>
        <v>422</v>
      </c>
      <c r="U163" s="52">
        <f>MYRANKS_P[[#This Row],[PROJ PTS]]-MYRANKS_P[[#This Row],[REPL LEVEL]]</f>
        <v>-108</v>
      </c>
    </row>
    <row r="164" spans="1:21" x14ac:dyDescent="0.25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4" s="52">
        <f>VLOOKUP(MYRANKS_P[[#This Row],[POS]],REPLACEMENT_LEVEL[],2,FALSE)</f>
        <v>422</v>
      </c>
      <c r="U164" s="52">
        <f>MYRANKS_P[[#This Row],[PROJ PTS]]-MYRANKS_P[[#This Row],[REPL LEVEL]]</f>
        <v>-109</v>
      </c>
    </row>
    <row r="165" spans="1:21" x14ac:dyDescent="0.25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5" s="52">
        <f>VLOOKUP(MYRANKS_P[[#This Row],[POS]],REPLACEMENT_LEVEL[],2,FALSE)</f>
        <v>422</v>
      </c>
      <c r="U165" s="52">
        <f>MYRANKS_P[[#This Row],[PROJ PTS]]-MYRANKS_P[[#This Row],[REPL LEVEL]]</f>
        <v>-109</v>
      </c>
    </row>
    <row r="166" spans="1:21" x14ac:dyDescent="0.25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6" s="52">
        <f>VLOOKUP(MYRANKS_P[[#This Row],[POS]],REPLACEMENT_LEVEL[],2,FALSE)</f>
        <v>422</v>
      </c>
      <c r="U166" s="52">
        <f>MYRANKS_P[[#This Row],[PROJ PTS]]-MYRANKS_P[[#This Row],[REPL LEVEL]]</f>
        <v>-109</v>
      </c>
    </row>
    <row r="167" spans="1:21" x14ac:dyDescent="0.25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7" s="52">
        <f>VLOOKUP(MYRANKS_P[[#This Row],[POS]],REPLACEMENT_LEVEL[],2,FALSE)</f>
        <v>422</v>
      </c>
      <c r="U167" s="52">
        <f>MYRANKS_P[[#This Row],[PROJ PTS]]-MYRANKS_P[[#This Row],[REPL LEVEL]]</f>
        <v>-109</v>
      </c>
    </row>
    <row r="168" spans="1:21" x14ac:dyDescent="0.25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  <c r="T168" s="52">
        <f>VLOOKUP(MYRANKS_P[[#This Row],[POS]],REPLACEMENT_LEVEL[],2,FALSE)</f>
        <v>422</v>
      </c>
      <c r="U168" s="52">
        <f>MYRANKS_P[[#This Row],[PROJ PTS]]-MYRANKS_P[[#This Row],[REPL LEVEL]]</f>
        <v>-110</v>
      </c>
    </row>
    <row r="169" spans="1:21" x14ac:dyDescent="0.25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  <c r="T169" s="52">
        <f>VLOOKUP(MYRANKS_P[[#This Row],[POS]],REPLACEMENT_LEVEL[],2,FALSE)</f>
        <v>422</v>
      </c>
      <c r="U169" s="52">
        <f>MYRANKS_P[[#This Row],[PROJ PTS]]-MYRANKS_P[[#This Row],[REPL LEVEL]]</f>
        <v>-117</v>
      </c>
    </row>
    <row r="170" spans="1:21" x14ac:dyDescent="0.25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0" s="52">
        <f>VLOOKUP(MYRANKS_P[[#This Row],[POS]],REPLACEMENT_LEVEL[],2,FALSE)</f>
        <v>422</v>
      </c>
      <c r="U170" s="52">
        <f>MYRANKS_P[[#This Row],[PROJ PTS]]-MYRANKS_P[[#This Row],[REPL LEVEL]]</f>
        <v>-118</v>
      </c>
    </row>
    <row r="171" spans="1:21" x14ac:dyDescent="0.25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1" s="52">
        <f>VLOOKUP(MYRANKS_P[[#This Row],[POS]],REPLACEMENT_LEVEL[],2,FALSE)</f>
        <v>422</v>
      </c>
      <c r="U171" s="52">
        <f>MYRANKS_P[[#This Row],[PROJ PTS]]-MYRANKS_P[[#This Row],[REPL LEVEL]]</f>
        <v>-118</v>
      </c>
    </row>
    <row r="172" spans="1:21" x14ac:dyDescent="0.25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2" s="52">
        <f>VLOOKUP(MYRANKS_P[[#This Row],[POS]],REPLACEMENT_LEVEL[],2,FALSE)</f>
        <v>422</v>
      </c>
      <c r="U172" s="52">
        <f>MYRANKS_P[[#This Row],[PROJ PTS]]-MYRANKS_P[[#This Row],[REPL LEVEL]]</f>
        <v>-118</v>
      </c>
    </row>
    <row r="173" spans="1:21" x14ac:dyDescent="0.25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3" s="52">
        <f>VLOOKUP(MYRANKS_P[[#This Row],[POS]],REPLACEMENT_LEVEL[],2,FALSE)</f>
        <v>422</v>
      </c>
      <c r="U173" s="52">
        <f>MYRANKS_P[[#This Row],[PROJ PTS]]-MYRANKS_P[[#This Row],[REPL LEVEL]]</f>
        <v>-118</v>
      </c>
    </row>
    <row r="174" spans="1:21" x14ac:dyDescent="0.25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  <c r="T174" s="52">
        <f>VLOOKUP(MYRANKS_P[[#This Row],[POS]],REPLACEMENT_LEVEL[],2,FALSE)</f>
        <v>422</v>
      </c>
      <c r="U174" s="52">
        <f>MYRANKS_P[[#This Row],[PROJ PTS]]-MYRANKS_P[[#This Row],[REPL LEVEL]]</f>
        <v>-121</v>
      </c>
    </row>
    <row r="175" spans="1:21" x14ac:dyDescent="0.25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5" s="52">
        <f>VLOOKUP(MYRANKS_P[[#This Row],[POS]],REPLACEMENT_LEVEL[],2,FALSE)</f>
        <v>422</v>
      </c>
      <c r="U175" s="52">
        <f>MYRANKS_P[[#This Row],[PROJ PTS]]-MYRANKS_P[[#This Row],[REPL LEVEL]]</f>
        <v>-122</v>
      </c>
    </row>
    <row r="176" spans="1:21" x14ac:dyDescent="0.25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6" s="52">
        <f>VLOOKUP(MYRANKS_P[[#This Row],[POS]],REPLACEMENT_LEVEL[],2,FALSE)</f>
        <v>422</v>
      </c>
      <c r="U176" s="52">
        <f>MYRANKS_P[[#This Row],[PROJ PTS]]-MYRANKS_P[[#This Row],[REPL LEVEL]]</f>
        <v>-122</v>
      </c>
    </row>
    <row r="177" spans="1:21" x14ac:dyDescent="0.25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7" s="52">
        <f>VLOOKUP(MYRANKS_P[[#This Row],[POS]],REPLACEMENT_LEVEL[],2,FALSE)</f>
        <v>422</v>
      </c>
      <c r="U177" s="52">
        <f>MYRANKS_P[[#This Row],[PROJ PTS]]-MYRANKS_P[[#This Row],[REPL LEVEL]]</f>
        <v>-122</v>
      </c>
    </row>
    <row r="178" spans="1:21" x14ac:dyDescent="0.25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8" s="52">
        <f>VLOOKUP(MYRANKS_P[[#This Row],[POS]],REPLACEMENT_LEVEL[],2,FALSE)</f>
        <v>422</v>
      </c>
      <c r="U178" s="52">
        <f>MYRANKS_P[[#This Row],[PROJ PTS]]-MYRANKS_P[[#This Row],[REPL LEVEL]]</f>
        <v>-125</v>
      </c>
    </row>
    <row r="179" spans="1:21" x14ac:dyDescent="0.25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9" s="52">
        <f>VLOOKUP(MYRANKS_P[[#This Row],[POS]],REPLACEMENT_LEVEL[],2,FALSE)</f>
        <v>422</v>
      </c>
      <c r="U179" s="52">
        <f>MYRANKS_P[[#This Row],[PROJ PTS]]-MYRANKS_P[[#This Row],[REPL LEVEL]]</f>
        <v>-125</v>
      </c>
    </row>
    <row r="180" spans="1:21" x14ac:dyDescent="0.25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  <c r="T180" s="52">
        <f>VLOOKUP(MYRANKS_P[[#This Row],[POS]],REPLACEMENT_LEVEL[],2,FALSE)</f>
        <v>422</v>
      </c>
      <c r="U180" s="52">
        <f>MYRANKS_P[[#This Row],[PROJ PTS]]-MYRANKS_P[[#This Row],[REPL LEVEL]]</f>
        <v>-129</v>
      </c>
    </row>
    <row r="181" spans="1:21" x14ac:dyDescent="0.25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  <c r="T181" s="52">
        <f>VLOOKUP(MYRANKS_P[[#This Row],[POS]],REPLACEMENT_LEVEL[],2,FALSE)</f>
        <v>422</v>
      </c>
      <c r="U181" s="52">
        <f>MYRANKS_P[[#This Row],[PROJ PTS]]-MYRANKS_P[[#This Row],[REPL LEVEL]]</f>
        <v>-131</v>
      </c>
    </row>
    <row r="182" spans="1:21" x14ac:dyDescent="0.25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  <c r="T182" s="52">
        <f>VLOOKUP(MYRANKS_P[[#This Row],[POS]],REPLACEMENT_LEVEL[],2,FALSE)</f>
        <v>422</v>
      </c>
      <c r="U182" s="52">
        <f>MYRANKS_P[[#This Row],[PROJ PTS]]-MYRANKS_P[[#This Row],[REPL LEVEL]]</f>
        <v>-135</v>
      </c>
    </row>
    <row r="183" spans="1:21" x14ac:dyDescent="0.25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  <c r="T183" s="52">
        <f>VLOOKUP(MYRANKS_P[[#This Row],[POS]],REPLACEMENT_LEVEL[],2,FALSE)</f>
        <v>422</v>
      </c>
      <c r="U183" s="52">
        <f>MYRANKS_P[[#This Row],[PROJ PTS]]-MYRANKS_P[[#This Row],[REPL LEVEL]]</f>
        <v>-138</v>
      </c>
    </row>
    <row r="184" spans="1:21" x14ac:dyDescent="0.25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  <c r="T184" s="52">
        <f>VLOOKUP(MYRANKS_P[[#This Row],[POS]],REPLACEMENT_LEVEL[],2,FALSE)</f>
        <v>422</v>
      </c>
      <c r="U184" s="52">
        <f>MYRANKS_P[[#This Row],[PROJ PTS]]-MYRANKS_P[[#This Row],[REPL LEVEL]]</f>
        <v>-142</v>
      </c>
    </row>
    <row r="185" spans="1:21" x14ac:dyDescent="0.25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  <c r="T185" s="52">
        <f>VLOOKUP(MYRANKS_P[[#This Row],[POS]],REPLACEMENT_LEVEL[],2,FALSE)</f>
        <v>422</v>
      </c>
      <c r="U185" s="52">
        <f>MYRANKS_P[[#This Row],[PROJ PTS]]-MYRANKS_P[[#This Row],[REPL LEVEL]]</f>
        <v>-148</v>
      </c>
    </row>
    <row r="186" spans="1:21" x14ac:dyDescent="0.25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  <c r="T186" s="52">
        <f>VLOOKUP(MYRANKS_P[[#This Row],[POS]],REPLACEMENT_LEVEL[],2,FALSE)</f>
        <v>422</v>
      </c>
      <c r="U186" s="52">
        <f>MYRANKS_P[[#This Row],[PROJ PTS]]-MYRANKS_P[[#This Row],[REPL LEVEL]]</f>
        <v>-149</v>
      </c>
    </row>
    <row r="187" spans="1:21" x14ac:dyDescent="0.25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7" s="52">
        <f>VLOOKUP(MYRANKS_P[[#This Row],[POS]],REPLACEMENT_LEVEL[],2,FALSE)</f>
        <v>422</v>
      </c>
      <c r="U187" s="52">
        <f>MYRANKS_P[[#This Row],[PROJ PTS]]-MYRANKS_P[[#This Row],[REPL LEVEL]]</f>
        <v>-151</v>
      </c>
    </row>
    <row r="188" spans="1:21" x14ac:dyDescent="0.25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8" s="52">
        <f>VLOOKUP(MYRANKS_P[[#This Row],[POS]],REPLACEMENT_LEVEL[],2,FALSE)</f>
        <v>422</v>
      </c>
      <c r="U188" s="52">
        <f>MYRANKS_P[[#This Row],[PROJ PTS]]-MYRANKS_P[[#This Row],[REPL LEVEL]]</f>
        <v>-151</v>
      </c>
    </row>
    <row r="189" spans="1:21" x14ac:dyDescent="0.25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  <c r="T189" s="52">
        <f>VLOOKUP(MYRANKS_P[[#This Row],[POS]],REPLACEMENT_LEVEL[],2,FALSE)</f>
        <v>422</v>
      </c>
      <c r="U189" s="52">
        <f>MYRANKS_P[[#This Row],[PROJ PTS]]-MYRANKS_P[[#This Row],[REPL LEVEL]]</f>
        <v>-152</v>
      </c>
    </row>
    <row r="190" spans="1:21" x14ac:dyDescent="0.25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0" s="52">
        <f>VLOOKUP(MYRANKS_P[[#This Row],[POS]],REPLACEMENT_LEVEL[],2,FALSE)</f>
        <v>422</v>
      </c>
      <c r="U190" s="52">
        <f>MYRANKS_P[[#This Row],[PROJ PTS]]-MYRANKS_P[[#This Row],[REPL LEVEL]]</f>
        <v>-153</v>
      </c>
    </row>
    <row r="191" spans="1:21" x14ac:dyDescent="0.25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1" s="52">
        <f>VLOOKUP(MYRANKS_P[[#This Row],[POS]],REPLACEMENT_LEVEL[],2,FALSE)</f>
        <v>422</v>
      </c>
      <c r="U191" s="52">
        <f>MYRANKS_P[[#This Row],[PROJ PTS]]-MYRANKS_P[[#This Row],[REPL LEVEL]]</f>
        <v>-153</v>
      </c>
    </row>
    <row r="192" spans="1:21" x14ac:dyDescent="0.25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  <c r="T192" s="52">
        <f>VLOOKUP(MYRANKS_P[[#This Row],[POS]],REPLACEMENT_LEVEL[],2,FALSE)</f>
        <v>422</v>
      </c>
      <c r="U192" s="52">
        <f>MYRANKS_P[[#This Row],[PROJ PTS]]-MYRANKS_P[[#This Row],[REPL LEVEL]]</f>
        <v>-157</v>
      </c>
    </row>
    <row r="193" spans="1:21" x14ac:dyDescent="0.25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3" s="52">
        <f>VLOOKUP(MYRANKS_P[[#This Row],[POS]],REPLACEMENT_LEVEL[],2,FALSE)</f>
        <v>422</v>
      </c>
      <c r="U193" s="52">
        <f>MYRANKS_P[[#This Row],[PROJ PTS]]-MYRANKS_P[[#This Row],[REPL LEVEL]]</f>
        <v>-160</v>
      </c>
    </row>
    <row r="194" spans="1:21" x14ac:dyDescent="0.25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4" s="52">
        <f>VLOOKUP(MYRANKS_P[[#This Row],[POS]],REPLACEMENT_LEVEL[],2,FALSE)</f>
        <v>422</v>
      </c>
      <c r="U194" s="52">
        <f>MYRANKS_P[[#This Row],[PROJ PTS]]-MYRANKS_P[[#This Row],[REPL LEVEL]]</f>
        <v>-160</v>
      </c>
    </row>
    <row r="195" spans="1:21" x14ac:dyDescent="0.25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  <c r="T195" s="52">
        <f>VLOOKUP(MYRANKS_P[[#This Row],[POS]],REPLACEMENT_LEVEL[],2,FALSE)</f>
        <v>422</v>
      </c>
      <c r="U195" s="52">
        <f>MYRANKS_P[[#This Row],[PROJ PTS]]-MYRANKS_P[[#This Row],[REPL LEVEL]]</f>
        <v>-162</v>
      </c>
    </row>
    <row r="196" spans="1:21" x14ac:dyDescent="0.25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6" s="52">
        <f>VLOOKUP(MYRANKS_P[[#This Row],[POS]],REPLACEMENT_LEVEL[],2,FALSE)</f>
        <v>422</v>
      </c>
      <c r="U196" s="52">
        <f>MYRANKS_P[[#This Row],[PROJ PTS]]-MYRANKS_P[[#This Row],[REPL LEVEL]]</f>
        <v>-165</v>
      </c>
    </row>
    <row r="197" spans="1:21" x14ac:dyDescent="0.25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7" s="52">
        <f>VLOOKUP(MYRANKS_P[[#This Row],[POS]],REPLACEMENT_LEVEL[],2,FALSE)</f>
        <v>422</v>
      </c>
      <c r="U197" s="52">
        <f>MYRANKS_P[[#This Row],[PROJ PTS]]-MYRANKS_P[[#This Row],[REPL LEVEL]]</f>
        <v>-165</v>
      </c>
    </row>
    <row r="198" spans="1:21" x14ac:dyDescent="0.25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8" s="52">
        <f>VLOOKUP(MYRANKS_P[[#This Row],[POS]],REPLACEMENT_LEVEL[],2,FALSE)</f>
        <v>422</v>
      </c>
      <c r="U198" s="52">
        <f>MYRANKS_P[[#This Row],[PROJ PTS]]-MYRANKS_P[[#This Row],[REPL LEVEL]]</f>
        <v>-168</v>
      </c>
    </row>
    <row r="199" spans="1:21" x14ac:dyDescent="0.25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9" s="52">
        <f>VLOOKUP(MYRANKS_P[[#This Row],[POS]],REPLACEMENT_LEVEL[],2,FALSE)</f>
        <v>422</v>
      </c>
      <c r="U199" s="52">
        <f>MYRANKS_P[[#This Row],[PROJ PTS]]-MYRANKS_P[[#This Row],[REPL LEVEL]]</f>
        <v>-168</v>
      </c>
    </row>
    <row r="200" spans="1:21" x14ac:dyDescent="0.25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200" s="52">
        <f>VLOOKUP(MYRANKS_P[[#This Row],[POS]],REPLACEMENT_LEVEL[],2,FALSE)</f>
        <v>422</v>
      </c>
      <c r="U200" s="52">
        <f>MYRANKS_P[[#This Row],[PROJ PTS]]-MYRANKS_P[[#This Row],[REPL LEVEL]]</f>
        <v>-168</v>
      </c>
    </row>
    <row r="201" spans="1:21" x14ac:dyDescent="0.25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1" s="52">
        <f>VLOOKUP(MYRANKS_P[[#This Row],[POS]],REPLACEMENT_LEVEL[],2,FALSE)</f>
        <v>422</v>
      </c>
      <c r="U201" s="52">
        <f>MYRANKS_P[[#This Row],[PROJ PTS]]-MYRANKS_P[[#This Row],[REPL LEVEL]]</f>
        <v>-169</v>
      </c>
    </row>
    <row r="202" spans="1:21" x14ac:dyDescent="0.25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2" s="52">
        <f>VLOOKUP(MYRANKS_P[[#This Row],[POS]],REPLACEMENT_LEVEL[],2,FALSE)</f>
        <v>422</v>
      </c>
      <c r="U202" s="52">
        <f>MYRANKS_P[[#This Row],[PROJ PTS]]-MYRANKS_P[[#This Row],[REPL LEVEL]]</f>
        <v>-169</v>
      </c>
    </row>
    <row r="203" spans="1:21" x14ac:dyDescent="0.25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  <c r="T203" s="52">
        <f>VLOOKUP(MYRANKS_P[[#This Row],[POS]],REPLACEMENT_LEVEL[],2,FALSE)</f>
        <v>422</v>
      </c>
      <c r="U203" s="52">
        <f>MYRANKS_P[[#This Row],[PROJ PTS]]-MYRANKS_P[[#This Row],[REPL LEVEL]]</f>
        <v>-170</v>
      </c>
    </row>
    <row r="204" spans="1:21" x14ac:dyDescent="0.25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4" s="52">
        <f>VLOOKUP(MYRANKS_P[[#This Row],[POS]],REPLACEMENT_LEVEL[],2,FALSE)</f>
        <v>422</v>
      </c>
      <c r="U204" s="52">
        <f>MYRANKS_P[[#This Row],[PROJ PTS]]-MYRANKS_P[[#This Row],[REPL LEVEL]]</f>
        <v>-171</v>
      </c>
    </row>
    <row r="205" spans="1:21" x14ac:dyDescent="0.25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5" s="52">
        <f>VLOOKUP(MYRANKS_P[[#This Row],[POS]],REPLACEMENT_LEVEL[],2,FALSE)</f>
        <v>422</v>
      </c>
      <c r="U205" s="52">
        <f>MYRANKS_P[[#This Row],[PROJ PTS]]-MYRANKS_P[[#This Row],[REPL LEVEL]]</f>
        <v>-171</v>
      </c>
    </row>
    <row r="206" spans="1:21" x14ac:dyDescent="0.25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6" s="52">
        <f>VLOOKUP(MYRANKS_P[[#This Row],[POS]],REPLACEMENT_LEVEL[],2,FALSE)</f>
        <v>422</v>
      </c>
      <c r="U206" s="52">
        <f>MYRANKS_P[[#This Row],[PROJ PTS]]-MYRANKS_P[[#This Row],[REPL LEVEL]]</f>
        <v>-171</v>
      </c>
    </row>
    <row r="207" spans="1:21" x14ac:dyDescent="0.25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  <c r="T207" s="52">
        <f>VLOOKUP(MYRANKS_P[[#This Row],[POS]],REPLACEMENT_LEVEL[],2,FALSE)</f>
        <v>422</v>
      </c>
      <c r="U207" s="52">
        <f>MYRANKS_P[[#This Row],[PROJ PTS]]-MYRANKS_P[[#This Row],[REPL LEVEL]]</f>
        <v>-175</v>
      </c>
    </row>
    <row r="208" spans="1:21" x14ac:dyDescent="0.25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8" s="52">
        <f>VLOOKUP(MYRANKS_P[[#This Row],[POS]],REPLACEMENT_LEVEL[],2,FALSE)</f>
        <v>422</v>
      </c>
      <c r="U208" s="52">
        <f>MYRANKS_P[[#This Row],[PROJ PTS]]-MYRANKS_P[[#This Row],[REPL LEVEL]]</f>
        <v>-177</v>
      </c>
    </row>
    <row r="209" spans="1:21" x14ac:dyDescent="0.25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9" s="52">
        <f>VLOOKUP(MYRANKS_P[[#This Row],[POS]],REPLACEMENT_LEVEL[],2,FALSE)</f>
        <v>422</v>
      </c>
      <c r="U209" s="52">
        <f>MYRANKS_P[[#This Row],[PROJ PTS]]-MYRANKS_P[[#This Row],[REPL LEVEL]]</f>
        <v>-177</v>
      </c>
    </row>
    <row r="210" spans="1:21" x14ac:dyDescent="0.25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  <c r="T210" s="52">
        <f>VLOOKUP(MYRANKS_P[[#This Row],[POS]],REPLACEMENT_LEVEL[],2,FALSE)</f>
        <v>422</v>
      </c>
      <c r="U210" s="52">
        <f>MYRANKS_P[[#This Row],[PROJ PTS]]-MYRANKS_P[[#This Row],[REPL LEVEL]]</f>
        <v>-179</v>
      </c>
    </row>
    <row r="211" spans="1:21" x14ac:dyDescent="0.25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1" s="52">
        <f>VLOOKUP(MYRANKS_P[[#This Row],[POS]],REPLACEMENT_LEVEL[],2,FALSE)</f>
        <v>422</v>
      </c>
      <c r="U211" s="52">
        <f>MYRANKS_P[[#This Row],[PROJ PTS]]-MYRANKS_P[[#This Row],[REPL LEVEL]]</f>
        <v>-181</v>
      </c>
    </row>
    <row r="212" spans="1:21" x14ac:dyDescent="0.25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2" s="52">
        <f>VLOOKUP(MYRANKS_P[[#This Row],[POS]],REPLACEMENT_LEVEL[],2,FALSE)</f>
        <v>422</v>
      </c>
      <c r="U212" s="52">
        <f>MYRANKS_P[[#This Row],[PROJ PTS]]-MYRANKS_P[[#This Row],[REPL LEVEL]]</f>
        <v>-181</v>
      </c>
    </row>
    <row r="213" spans="1:21" x14ac:dyDescent="0.25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3" s="52">
        <f>VLOOKUP(MYRANKS_P[[#This Row],[POS]],REPLACEMENT_LEVEL[],2,FALSE)</f>
        <v>422</v>
      </c>
      <c r="U213" s="52">
        <f>MYRANKS_P[[#This Row],[PROJ PTS]]-MYRANKS_P[[#This Row],[REPL LEVEL]]</f>
        <v>-181</v>
      </c>
    </row>
    <row r="214" spans="1:21" x14ac:dyDescent="0.25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  <c r="T214" s="52">
        <f>VLOOKUP(MYRANKS_P[[#This Row],[POS]],REPLACEMENT_LEVEL[],2,FALSE)</f>
        <v>422</v>
      </c>
      <c r="U214" s="52">
        <f>MYRANKS_P[[#This Row],[PROJ PTS]]-MYRANKS_P[[#This Row],[REPL LEVEL]]</f>
        <v>-184</v>
      </c>
    </row>
    <row r="215" spans="1:21" x14ac:dyDescent="0.25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  <c r="T215" s="52">
        <f>VLOOKUP(MYRANKS_P[[#This Row],[POS]],REPLACEMENT_LEVEL[],2,FALSE)</f>
        <v>422</v>
      </c>
      <c r="U215" s="52">
        <f>MYRANKS_P[[#This Row],[PROJ PTS]]-MYRANKS_P[[#This Row],[REPL LEVEL]]</f>
        <v>-185</v>
      </c>
    </row>
    <row r="216" spans="1:21" x14ac:dyDescent="0.25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6" s="52">
        <f>VLOOKUP(MYRANKS_P[[#This Row],[POS]],REPLACEMENT_LEVEL[],2,FALSE)</f>
        <v>422</v>
      </c>
      <c r="U216" s="52">
        <f>MYRANKS_P[[#This Row],[PROJ PTS]]-MYRANKS_P[[#This Row],[REPL LEVEL]]</f>
        <v>-187</v>
      </c>
    </row>
    <row r="217" spans="1:21" x14ac:dyDescent="0.25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7" s="52">
        <f>VLOOKUP(MYRANKS_P[[#This Row],[POS]],REPLACEMENT_LEVEL[],2,FALSE)</f>
        <v>422</v>
      </c>
      <c r="U217" s="52">
        <f>MYRANKS_P[[#This Row],[PROJ PTS]]-MYRANKS_P[[#This Row],[REPL LEVEL]]</f>
        <v>-187</v>
      </c>
    </row>
    <row r="218" spans="1:21" x14ac:dyDescent="0.25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  <c r="T218" s="52">
        <f>VLOOKUP(MYRANKS_P[[#This Row],[POS]],REPLACEMENT_LEVEL[],2,FALSE)</f>
        <v>422</v>
      </c>
      <c r="U218" s="52">
        <f>MYRANKS_P[[#This Row],[PROJ PTS]]-MYRANKS_P[[#This Row],[REPL LEVEL]]</f>
        <v>-189</v>
      </c>
    </row>
    <row r="219" spans="1:21" x14ac:dyDescent="0.25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19" s="52">
        <f>VLOOKUP(MYRANKS_P[[#This Row],[POS]],REPLACEMENT_LEVEL[],2,FALSE)</f>
        <v>422</v>
      </c>
      <c r="U219" s="52">
        <f>MYRANKS_P[[#This Row],[PROJ PTS]]-MYRANKS_P[[#This Row],[REPL LEVEL]]</f>
        <v>-190</v>
      </c>
    </row>
    <row r="220" spans="1:21" x14ac:dyDescent="0.25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0" s="52">
        <f>VLOOKUP(MYRANKS_P[[#This Row],[POS]],REPLACEMENT_LEVEL[],2,FALSE)</f>
        <v>422</v>
      </c>
      <c r="U220" s="52">
        <f>MYRANKS_P[[#This Row],[PROJ PTS]]-MYRANKS_P[[#This Row],[REPL LEVEL]]</f>
        <v>-190</v>
      </c>
    </row>
    <row r="221" spans="1:21" x14ac:dyDescent="0.25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1" s="52">
        <f>VLOOKUP(MYRANKS_P[[#This Row],[POS]],REPLACEMENT_LEVEL[],2,FALSE)</f>
        <v>422</v>
      </c>
      <c r="U221" s="52">
        <f>MYRANKS_P[[#This Row],[PROJ PTS]]-MYRANKS_P[[#This Row],[REPL LEVEL]]</f>
        <v>-190</v>
      </c>
    </row>
    <row r="222" spans="1:21" x14ac:dyDescent="0.25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  <c r="T222" s="52">
        <f>VLOOKUP(MYRANKS_P[[#This Row],[POS]],REPLACEMENT_LEVEL[],2,FALSE)</f>
        <v>422</v>
      </c>
      <c r="U222" s="52">
        <f>MYRANKS_P[[#This Row],[PROJ PTS]]-MYRANKS_P[[#This Row],[REPL LEVEL]]</f>
        <v>-194</v>
      </c>
    </row>
    <row r="223" spans="1:21" x14ac:dyDescent="0.25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  <c r="T223" s="52">
        <f>VLOOKUP(MYRANKS_P[[#This Row],[POS]],REPLACEMENT_LEVEL[],2,FALSE)</f>
        <v>422</v>
      </c>
      <c r="U223" s="52">
        <f>MYRANKS_P[[#This Row],[PROJ PTS]]-MYRANKS_P[[#This Row],[REPL LEVEL]]</f>
        <v>-195</v>
      </c>
    </row>
    <row r="224" spans="1:21" x14ac:dyDescent="0.25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  <c r="T224" s="52">
        <f>VLOOKUP(MYRANKS_P[[#This Row],[POS]],REPLACEMENT_LEVEL[],2,FALSE)</f>
        <v>422</v>
      </c>
      <c r="U224" s="52">
        <f>MYRANKS_P[[#This Row],[PROJ PTS]]-MYRANKS_P[[#This Row],[REPL LEVEL]]</f>
        <v>-196</v>
      </c>
    </row>
    <row r="225" spans="1:21" x14ac:dyDescent="0.25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  <c r="T225" s="52">
        <f>VLOOKUP(MYRANKS_P[[#This Row],[POS]],REPLACEMENT_LEVEL[],2,FALSE)</f>
        <v>422</v>
      </c>
      <c r="U225" s="52">
        <f>MYRANKS_P[[#This Row],[PROJ PTS]]-MYRANKS_P[[#This Row],[REPL LEVEL]]</f>
        <v>-199</v>
      </c>
    </row>
    <row r="226" spans="1:21" x14ac:dyDescent="0.25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  <c r="T226" s="52">
        <f>VLOOKUP(MYRANKS_P[[#This Row],[POS]],REPLACEMENT_LEVEL[],2,FALSE)</f>
        <v>422</v>
      </c>
      <c r="U226" s="52">
        <f>MYRANKS_P[[#This Row],[PROJ PTS]]-MYRANKS_P[[#This Row],[REPL LEVEL]]</f>
        <v>-200</v>
      </c>
    </row>
    <row r="227" spans="1:21" x14ac:dyDescent="0.25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  <c r="T227" s="52">
        <f>VLOOKUP(MYRANKS_P[[#This Row],[POS]],REPLACEMENT_LEVEL[],2,FALSE)</f>
        <v>422</v>
      </c>
      <c r="U227" s="52">
        <f>MYRANKS_P[[#This Row],[PROJ PTS]]-MYRANKS_P[[#This Row],[REPL LEVEL]]</f>
        <v>-204</v>
      </c>
    </row>
    <row r="228" spans="1:21" x14ac:dyDescent="0.25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  <c r="T228" s="52">
        <f>VLOOKUP(MYRANKS_P[[#This Row],[POS]],REPLACEMENT_LEVEL[],2,FALSE)</f>
        <v>422</v>
      </c>
      <c r="U228" s="52">
        <f>MYRANKS_P[[#This Row],[PROJ PTS]]-MYRANKS_P[[#This Row],[REPL LEVEL]]</f>
        <v>-205</v>
      </c>
    </row>
    <row r="229" spans="1:21" x14ac:dyDescent="0.25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29" s="52">
        <f>VLOOKUP(MYRANKS_P[[#This Row],[POS]],REPLACEMENT_LEVEL[],2,FALSE)</f>
        <v>422</v>
      </c>
      <c r="U229" s="52">
        <f>MYRANKS_P[[#This Row],[PROJ PTS]]-MYRANKS_P[[#This Row],[REPL LEVEL]]</f>
        <v>-206</v>
      </c>
    </row>
    <row r="230" spans="1:21" x14ac:dyDescent="0.25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0" s="52">
        <f>VLOOKUP(MYRANKS_P[[#This Row],[POS]],REPLACEMENT_LEVEL[],2,FALSE)</f>
        <v>422</v>
      </c>
      <c r="U230" s="52">
        <f>MYRANKS_P[[#This Row],[PROJ PTS]]-MYRANKS_P[[#This Row],[REPL LEVEL]]</f>
        <v>-206</v>
      </c>
    </row>
    <row r="231" spans="1:21" x14ac:dyDescent="0.25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1" s="52">
        <f>VLOOKUP(MYRANKS_P[[#This Row],[POS]],REPLACEMENT_LEVEL[],2,FALSE)</f>
        <v>422</v>
      </c>
      <c r="U231" s="52">
        <f>MYRANKS_P[[#This Row],[PROJ PTS]]-MYRANKS_P[[#This Row],[REPL LEVEL]]</f>
        <v>-206</v>
      </c>
    </row>
    <row r="232" spans="1:21" x14ac:dyDescent="0.25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2" s="52">
        <f>VLOOKUP(MYRANKS_P[[#This Row],[POS]],REPLACEMENT_LEVEL[],2,FALSE)</f>
        <v>422</v>
      </c>
      <c r="U232" s="52">
        <f>MYRANKS_P[[#This Row],[PROJ PTS]]-MYRANKS_P[[#This Row],[REPL LEVEL]]</f>
        <v>-207</v>
      </c>
    </row>
    <row r="233" spans="1:21" x14ac:dyDescent="0.25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3" s="52">
        <f>VLOOKUP(MYRANKS_P[[#This Row],[POS]],REPLACEMENT_LEVEL[],2,FALSE)</f>
        <v>422</v>
      </c>
      <c r="U233" s="52">
        <f>MYRANKS_P[[#This Row],[PROJ PTS]]-MYRANKS_P[[#This Row],[REPL LEVEL]]</f>
        <v>-207</v>
      </c>
    </row>
    <row r="234" spans="1:21" x14ac:dyDescent="0.25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4" s="52">
        <f>VLOOKUP(MYRANKS_P[[#This Row],[POS]],REPLACEMENT_LEVEL[],2,FALSE)</f>
        <v>422</v>
      </c>
      <c r="U234" s="52">
        <f>MYRANKS_P[[#This Row],[PROJ PTS]]-MYRANKS_P[[#This Row],[REPL LEVEL]]</f>
        <v>-207</v>
      </c>
    </row>
    <row r="235" spans="1:21" x14ac:dyDescent="0.25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5" s="52">
        <f>VLOOKUP(MYRANKS_P[[#This Row],[POS]],REPLACEMENT_LEVEL[],2,FALSE)</f>
        <v>422</v>
      </c>
      <c r="U235" s="52">
        <f>MYRANKS_P[[#This Row],[PROJ PTS]]-MYRANKS_P[[#This Row],[REPL LEVEL]]</f>
        <v>-207</v>
      </c>
    </row>
    <row r="236" spans="1:21" x14ac:dyDescent="0.25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  <c r="T236" s="52">
        <f>VLOOKUP(MYRANKS_P[[#This Row],[POS]],REPLACEMENT_LEVEL[],2,FALSE)</f>
        <v>422</v>
      </c>
      <c r="U236" s="52">
        <f>MYRANKS_P[[#This Row],[PROJ PTS]]-MYRANKS_P[[#This Row],[REPL LEVEL]]</f>
        <v>-208</v>
      </c>
    </row>
    <row r="237" spans="1:21" x14ac:dyDescent="0.25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  <c r="T237" s="52">
        <f>VLOOKUP(MYRANKS_P[[#This Row],[POS]],REPLACEMENT_LEVEL[],2,FALSE)</f>
        <v>422</v>
      </c>
      <c r="U237" s="52">
        <f>MYRANKS_P[[#This Row],[PROJ PTS]]-MYRANKS_P[[#This Row],[REPL LEVEL]]</f>
        <v>-209</v>
      </c>
    </row>
    <row r="238" spans="1:21" x14ac:dyDescent="0.25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8" s="52">
        <f>VLOOKUP(MYRANKS_P[[#This Row],[POS]],REPLACEMENT_LEVEL[],2,FALSE)</f>
        <v>422</v>
      </c>
      <c r="U238" s="52">
        <f>MYRANKS_P[[#This Row],[PROJ PTS]]-MYRANKS_P[[#This Row],[REPL LEVEL]]</f>
        <v>-210</v>
      </c>
    </row>
    <row r="239" spans="1:21" x14ac:dyDescent="0.25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9" s="52">
        <f>VLOOKUP(MYRANKS_P[[#This Row],[POS]],REPLACEMENT_LEVEL[],2,FALSE)</f>
        <v>422</v>
      </c>
      <c r="U239" s="52">
        <f>MYRANKS_P[[#This Row],[PROJ PTS]]-MYRANKS_P[[#This Row],[REPL LEVEL]]</f>
        <v>-210</v>
      </c>
    </row>
    <row r="240" spans="1:21" x14ac:dyDescent="0.25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  <c r="T240" s="52">
        <f>VLOOKUP(MYRANKS_P[[#This Row],[POS]],REPLACEMENT_LEVEL[],2,FALSE)</f>
        <v>422</v>
      </c>
      <c r="U240" s="52">
        <f>MYRANKS_P[[#This Row],[PROJ PTS]]-MYRANKS_P[[#This Row],[REPL LEVEL]]</f>
        <v>-211</v>
      </c>
    </row>
    <row r="241" spans="1:21" x14ac:dyDescent="0.25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  <c r="T241" s="52">
        <f>VLOOKUP(MYRANKS_P[[#This Row],[POS]],REPLACEMENT_LEVEL[],2,FALSE)</f>
        <v>422</v>
      </c>
      <c r="U241" s="52">
        <f>MYRANKS_P[[#This Row],[PROJ PTS]]-MYRANKS_P[[#This Row],[REPL LEVEL]]</f>
        <v>-213</v>
      </c>
    </row>
    <row r="242" spans="1:21" x14ac:dyDescent="0.25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  <c r="T242" s="52">
        <f>VLOOKUP(MYRANKS_P[[#This Row],[POS]],REPLACEMENT_LEVEL[],2,FALSE)</f>
        <v>422</v>
      </c>
      <c r="U242" s="52">
        <f>MYRANKS_P[[#This Row],[PROJ PTS]]-MYRANKS_P[[#This Row],[REPL LEVEL]]</f>
        <v>-214</v>
      </c>
    </row>
    <row r="243" spans="1:21" x14ac:dyDescent="0.25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3" s="52">
        <f>VLOOKUP(MYRANKS_P[[#This Row],[POS]],REPLACEMENT_LEVEL[],2,FALSE)</f>
        <v>422</v>
      </c>
      <c r="U243" s="52">
        <f>MYRANKS_P[[#This Row],[PROJ PTS]]-MYRANKS_P[[#This Row],[REPL LEVEL]]</f>
        <v>-215</v>
      </c>
    </row>
    <row r="244" spans="1:21" x14ac:dyDescent="0.25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4" s="52">
        <f>VLOOKUP(MYRANKS_P[[#This Row],[POS]],REPLACEMENT_LEVEL[],2,FALSE)</f>
        <v>422</v>
      </c>
      <c r="U244" s="52">
        <f>MYRANKS_P[[#This Row],[PROJ PTS]]-MYRANKS_P[[#This Row],[REPL LEVEL]]</f>
        <v>-215</v>
      </c>
    </row>
    <row r="245" spans="1:21" x14ac:dyDescent="0.25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5" s="52">
        <f>VLOOKUP(MYRANKS_P[[#This Row],[POS]],REPLACEMENT_LEVEL[],2,FALSE)</f>
        <v>422</v>
      </c>
      <c r="U245" s="52">
        <f>MYRANKS_P[[#This Row],[PROJ PTS]]-MYRANKS_P[[#This Row],[REPL LEVEL]]</f>
        <v>-215</v>
      </c>
    </row>
    <row r="246" spans="1:21" x14ac:dyDescent="0.25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  <c r="T246" s="52">
        <f>VLOOKUP(MYRANKS_P[[#This Row],[POS]],REPLACEMENT_LEVEL[],2,FALSE)</f>
        <v>422</v>
      </c>
      <c r="U246" s="52">
        <f>MYRANKS_P[[#This Row],[PROJ PTS]]-MYRANKS_P[[#This Row],[REPL LEVEL]]</f>
        <v>-218</v>
      </c>
    </row>
    <row r="247" spans="1:21" x14ac:dyDescent="0.25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  <c r="T247" s="52">
        <f>VLOOKUP(MYRANKS_P[[#This Row],[POS]],REPLACEMENT_LEVEL[],2,FALSE)</f>
        <v>422</v>
      </c>
      <c r="U247" s="52">
        <f>MYRANKS_P[[#This Row],[PROJ PTS]]-MYRANKS_P[[#This Row],[REPL LEVEL]]</f>
        <v>-220</v>
      </c>
    </row>
    <row r="248" spans="1:21" x14ac:dyDescent="0.25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  <c r="T248" s="52">
        <f>VLOOKUP(MYRANKS_P[[#This Row],[POS]],REPLACEMENT_LEVEL[],2,FALSE)</f>
        <v>422</v>
      </c>
      <c r="U248" s="52">
        <f>MYRANKS_P[[#This Row],[PROJ PTS]]-MYRANKS_P[[#This Row],[REPL LEVEL]]</f>
        <v>-221</v>
      </c>
    </row>
    <row r="249" spans="1:21" x14ac:dyDescent="0.25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49" s="52">
        <f>VLOOKUP(MYRANKS_P[[#This Row],[POS]],REPLACEMENT_LEVEL[],2,FALSE)</f>
        <v>422</v>
      </c>
      <c r="U249" s="52">
        <f>MYRANKS_P[[#This Row],[PROJ PTS]]-MYRANKS_P[[#This Row],[REPL LEVEL]]</f>
        <v>-223</v>
      </c>
    </row>
    <row r="250" spans="1:21" x14ac:dyDescent="0.25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50" s="52">
        <f>VLOOKUP(MYRANKS_P[[#This Row],[POS]],REPLACEMENT_LEVEL[],2,FALSE)</f>
        <v>422</v>
      </c>
      <c r="U250" s="52">
        <f>MYRANKS_P[[#This Row],[PROJ PTS]]-MYRANKS_P[[#This Row],[REPL LEVEL]]</f>
        <v>-223</v>
      </c>
    </row>
    <row r="251" spans="1:21" x14ac:dyDescent="0.25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  <c r="T251" s="52">
        <f>VLOOKUP(MYRANKS_P[[#This Row],[POS]],REPLACEMENT_LEVEL[],2,FALSE)</f>
        <v>422</v>
      </c>
      <c r="U251" s="52">
        <f>MYRANKS_P[[#This Row],[PROJ PTS]]-MYRANKS_P[[#This Row],[REPL LEVEL]]</f>
        <v>-226</v>
      </c>
    </row>
    <row r="252" spans="1:21" x14ac:dyDescent="0.25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  <c r="T252" s="52">
        <f>VLOOKUP(MYRANKS_P[[#This Row],[POS]],REPLACEMENT_LEVEL[],2,FALSE)</f>
        <v>422</v>
      </c>
      <c r="U252" s="52">
        <f>MYRANKS_P[[#This Row],[PROJ PTS]]-MYRANKS_P[[#This Row],[REPL LEVEL]]</f>
        <v>-228</v>
      </c>
    </row>
    <row r="253" spans="1:21" x14ac:dyDescent="0.25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  <c r="T253" s="52">
        <f>VLOOKUP(MYRANKS_P[[#This Row],[POS]],REPLACEMENT_LEVEL[],2,FALSE)</f>
        <v>422</v>
      </c>
      <c r="U253" s="52">
        <f>MYRANKS_P[[#This Row],[PROJ PTS]]-MYRANKS_P[[#This Row],[REPL LEVEL]]</f>
        <v>-229</v>
      </c>
    </row>
    <row r="254" spans="1:21" x14ac:dyDescent="0.25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  <c r="T254" s="52">
        <f>VLOOKUP(MYRANKS_P[[#This Row],[POS]],REPLACEMENT_LEVEL[],2,FALSE)</f>
        <v>422</v>
      </c>
      <c r="U254" s="52">
        <f>MYRANKS_P[[#This Row],[PROJ PTS]]-MYRANKS_P[[#This Row],[REPL LEVEL]]</f>
        <v>-232</v>
      </c>
    </row>
    <row r="255" spans="1:21" x14ac:dyDescent="0.25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5" s="52">
        <f>VLOOKUP(MYRANKS_P[[#This Row],[POS]],REPLACEMENT_LEVEL[],2,FALSE)</f>
        <v>422</v>
      </c>
      <c r="U255" s="52">
        <f>MYRANKS_P[[#This Row],[PROJ PTS]]-MYRANKS_P[[#This Row],[REPL LEVEL]]</f>
        <v>-233</v>
      </c>
    </row>
    <row r="256" spans="1:21" x14ac:dyDescent="0.25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6" s="52">
        <f>VLOOKUP(MYRANKS_P[[#This Row],[POS]],REPLACEMENT_LEVEL[],2,FALSE)</f>
        <v>422</v>
      </c>
      <c r="U256" s="52">
        <f>MYRANKS_P[[#This Row],[PROJ PTS]]-MYRANKS_P[[#This Row],[REPL LEVEL]]</f>
        <v>-233</v>
      </c>
    </row>
    <row r="257" spans="1:21" x14ac:dyDescent="0.25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7" s="52">
        <f>VLOOKUP(MYRANKS_P[[#This Row],[POS]],REPLACEMENT_LEVEL[],2,FALSE)</f>
        <v>422</v>
      </c>
      <c r="U257" s="52">
        <f>MYRANKS_P[[#This Row],[PROJ PTS]]-MYRANKS_P[[#This Row],[REPL LEVEL]]</f>
        <v>-234</v>
      </c>
    </row>
    <row r="258" spans="1:21" x14ac:dyDescent="0.25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8" s="52">
        <f>VLOOKUP(MYRANKS_P[[#This Row],[POS]],REPLACEMENT_LEVEL[],2,FALSE)</f>
        <v>422</v>
      </c>
      <c r="U258" s="52">
        <f>MYRANKS_P[[#This Row],[PROJ PTS]]-MYRANKS_P[[#This Row],[REPL LEVEL]]</f>
        <v>-234</v>
      </c>
    </row>
    <row r="259" spans="1:21" x14ac:dyDescent="0.25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59" s="52">
        <f>VLOOKUP(MYRANKS_P[[#This Row],[POS]],REPLACEMENT_LEVEL[],2,FALSE)</f>
        <v>422</v>
      </c>
      <c r="U259" s="52">
        <f>MYRANKS_P[[#This Row],[PROJ PTS]]-MYRANKS_P[[#This Row],[REPL LEVEL]]</f>
        <v>-235</v>
      </c>
    </row>
    <row r="260" spans="1:21" x14ac:dyDescent="0.25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60" s="52">
        <f>VLOOKUP(MYRANKS_P[[#This Row],[POS]],REPLACEMENT_LEVEL[],2,FALSE)</f>
        <v>422</v>
      </c>
      <c r="U260" s="52">
        <f>MYRANKS_P[[#This Row],[PROJ PTS]]-MYRANKS_P[[#This Row],[REPL LEVEL]]</f>
        <v>-235</v>
      </c>
    </row>
    <row r="261" spans="1:21" x14ac:dyDescent="0.25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  <c r="T261" s="52">
        <f>VLOOKUP(MYRANKS_P[[#This Row],[POS]],REPLACEMENT_LEVEL[],2,FALSE)</f>
        <v>422</v>
      </c>
      <c r="U261" s="52">
        <f>MYRANKS_P[[#This Row],[PROJ PTS]]-MYRANKS_P[[#This Row],[REPL LEVEL]]</f>
        <v>-236</v>
      </c>
    </row>
    <row r="262" spans="1:21" x14ac:dyDescent="0.25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  <c r="T262" s="52">
        <f>VLOOKUP(MYRANKS_P[[#This Row],[POS]],REPLACEMENT_LEVEL[],2,FALSE)</f>
        <v>422</v>
      </c>
      <c r="U262" s="52">
        <f>MYRANKS_P[[#This Row],[PROJ PTS]]-MYRANKS_P[[#This Row],[REPL LEVEL]]</f>
        <v>-237</v>
      </c>
    </row>
    <row r="263" spans="1:21" x14ac:dyDescent="0.25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3" s="52">
        <f>VLOOKUP(MYRANKS_P[[#This Row],[POS]],REPLACEMENT_LEVEL[],2,FALSE)</f>
        <v>422</v>
      </c>
      <c r="U263" s="52">
        <f>MYRANKS_P[[#This Row],[PROJ PTS]]-MYRANKS_P[[#This Row],[REPL LEVEL]]</f>
        <v>-238</v>
      </c>
    </row>
    <row r="264" spans="1:21" x14ac:dyDescent="0.25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4" s="52">
        <f>VLOOKUP(MYRANKS_P[[#This Row],[POS]],REPLACEMENT_LEVEL[],2,FALSE)</f>
        <v>422</v>
      </c>
      <c r="U264" s="52">
        <f>MYRANKS_P[[#This Row],[PROJ PTS]]-MYRANKS_P[[#This Row],[REPL LEVEL]]</f>
        <v>-238</v>
      </c>
    </row>
    <row r="265" spans="1:21" x14ac:dyDescent="0.25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  <c r="T265" s="52">
        <f>VLOOKUP(MYRANKS_P[[#This Row],[POS]],REPLACEMENT_LEVEL[],2,FALSE)</f>
        <v>422</v>
      </c>
      <c r="U265" s="52">
        <f>MYRANKS_P[[#This Row],[PROJ PTS]]-MYRANKS_P[[#This Row],[REPL LEVEL]]</f>
        <v>-239</v>
      </c>
    </row>
    <row r="266" spans="1:21" x14ac:dyDescent="0.25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6" s="52">
        <f>VLOOKUP(MYRANKS_P[[#This Row],[POS]],REPLACEMENT_LEVEL[],2,FALSE)</f>
        <v>422</v>
      </c>
      <c r="U266" s="52">
        <f>MYRANKS_P[[#This Row],[PROJ PTS]]-MYRANKS_P[[#This Row],[REPL LEVEL]]</f>
        <v>-240</v>
      </c>
    </row>
    <row r="267" spans="1:21" x14ac:dyDescent="0.25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7" s="52">
        <f>VLOOKUP(MYRANKS_P[[#This Row],[POS]],REPLACEMENT_LEVEL[],2,FALSE)</f>
        <v>422</v>
      </c>
      <c r="U267" s="52">
        <f>MYRANKS_P[[#This Row],[PROJ PTS]]-MYRANKS_P[[#This Row],[REPL LEVEL]]</f>
        <v>-240</v>
      </c>
    </row>
    <row r="268" spans="1:21" x14ac:dyDescent="0.25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  <c r="T268" s="52">
        <f>VLOOKUP(MYRANKS_P[[#This Row],[POS]],REPLACEMENT_LEVEL[],2,FALSE)</f>
        <v>422</v>
      </c>
      <c r="U268" s="52">
        <f>MYRANKS_P[[#This Row],[PROJ PTS]]-MYRANKS_P[[#This Row],[REPL LEVEL]]</f>
        <v>-242</v>
      </c>
    </row>
    <row r="269" spans="1:21" x14ac:dyDescent="0.25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69" s="52">
        <f>VLOOKUP(MYRANKS_P[[#This Row],[POS]],REPLACEMENT_LEVEL[],2,FALSE)</f>
        <v>422</v>
      </c>
      <c r="U269" s="52">
        <f>MYRANKS_P[[#This Row],[PROJ PTS]]-MYRANKS_P[[#This Row],[REPL LEVEL]]</f>
        <v>-243</v>
      </c>
    </row>
    <row r="270" spans="1:21" x14ac:dyDescent="0.25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0" s="52">
        <f>VLOOKUP(MYRANKS_P[[#This Row],[POS]],REPLACEMENT_LEVEL[],2,FALSE)</f>
        <v>422</v>
      </c>
      <c r="U270" s="52">
        <f>MYRANKS_P[[#This Row],[PROJ PTS]]-MYRANKS_P[[#This Row],[REPL LEVEL]]</f>
        <v>-243</v>
      </c>
    </row>
    <row r="271" spans="1:21" x14ac:dyDescent="0.25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1" s="52">
        <f>VLOOKUP(MYRANKS_P[[#This Row],[POS]],REPLACEMENT_LEVEL[],2,FALSE)</f>
        <v>422</v>
      </c>
      <c r="U271" s="52">
        <f>MYRANKS_P[[#This Row],[PROJ PTS]]-MYRANKS_P[[#This Row],[REPL LEVEL]]</f>
        <v>-243</v>
      </c>
    </row>
    <row r="272" spans="1:21" x14ac:dyDescent="0.25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  <c r="T272" s="52">
        <f>VLOOKUP(MYRANKS_P[[#This Row],[POS]],REPLACEMENT_LEVEL[],2,FALSE)</f>
        <v>422</v>
      </c>
      <c r="U272" s="52">
        <f>MYRANKS_P[[#This Row],[PROJ PTS]]-MYRANKS_P[[#This Row],[REPL LEVEL]]</f>
        <v>-244</v>
      </c>
    </row>
    <row r="273" spans="1:21" x14ac:dyDescent="0.25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3" s="52">
        <f>VLOOKUP(MYRANKS_P[[#This Row],[POS]],REPLACEMENT_LEVEL[],2,FALSE)</f>
        <v>422</v>
      </c>
      <c r="U273" s="52">
        <f>MYRANKS_P[[#This Row],[PROJ PTS]]-MYRANKS_P[[#This Row],[REPL LEVEL]]</f>
        <v>-245</v>
      </c>
    </row>
    <row r="274" spans="1:21" x14ac:dyDescent="0.25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4" s="52">
        <f>VLOOKUP(MYRANKS_P[[#This Row],[POS]],REPLACEMENT_LEVEL[],2,FALSE)</f>
        <v>422</v>
      </c>
      <c r="U274" s="52">
        <f>MYRANKS_P[[#This Row],[PROJ PTS]]-MYRANKS_P[[#This Row],[REPL LEVEL]]</f>
        <v>-245</v>
      </c>
    </row>
    <row r="275" spans="1:21" x14ac:dyDescent="0.25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  <c r="T275" s="52">
        <f>VLOOKUP(MYRANKS_P[[#This Row],[POS]],REPLACEMENT_LEVEL[],2,FALSE)</f>
        <v>422</v>
      </c>
      <c r="U275" s="52">
        <f>MYRANKS_P[[#This Row],[PROJ PTS]]-MYRANKS_P[[#This Row],[REPL LEVEL]]</f>
        <v>-247</v>
      </c>
    </row>
    <row r="276" spans="1:21" x14ac:dyDescent="0.25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  <c r="T276" s="52">
        <f>VLOOKUP(MYRANKS_P[[#This Row],[POS]],REPLACEMENT_LEVEL[],2,FALSE)</f>
        <v>422</v>
      </c>
      <c r="U276" s="52">
        <f>MYRANKS_P[[#This Row],[PROJ PTS]]-MYRANKS_P[[#This Row],[REPL LEVEL]]</f>
        <v>-248</v>
      </c>
    </row>
    <row r="277" spans="1:21" x14ac:dyDescent="0.25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  <c r="T277" s="52">
        <f>VLOOKUP(MYRANKS_P[[#This Row],[POS]],REPLACEMENT_LEVEL[],2,FALSE)</f>
        <v>422</v>
      </c>
      <c r="U277" s="52">
        <f>MYRANKS_P[[#This Row],[PROJ PTS]]-MYRANKS_P[[#This Row],[REPL LEVEL]]</f>
        <v>-249</v>
      </c>
    </row>
    <row r="278" spans="1:21" x14ac:dyDescent="0.25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8" s="52">
        <f>VLOOKUP(MYRANKS_P[[#This Row],[POS]],REPLACEMENT_LEVEL[],2,FALSE)</f>
        <v>422</v>
      </c>
      <c r="U278" s="52">
        <f>MYRANKS_P[[#This Row],[PROJ PTS]]-MYRANKS_P[[#This Row],[REPL LEVEL]]</f>
        <v>-250</v>
      </c>
    </row>
    <row r="279" spans="1:21" x14ac:dyDescent="0.25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9" s="52">
        <f>VLOOKUP(MYRANKS_P[[#This Row],[POS]],REPLACEMENT_LEVEL[],2,FALSE)</f>
        <v>422</v>
      </c>
      <c r="U279" s="52">
        <f>MYRANKS_P[[#This Row],[PROJ PTS]]-MYRANKS_P[[#This Row],[REPL LEVEL]]</f>
        <v>-250</v>
      </c>
    </row>
    <row r="280" spans="1:21" x14ac:dyDescent="0.25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80" s="52">
        <f>VLOOKUP(MYRANKS_P[[#This Row],[POS]],REPLACEMENT_LEVEL[],2,FALSE)</f>
        <v>422</v>
      </c>
      <c r="U280" s="52">
        <f>MYRANKS_P[[#This Row],[PROJ PTS]]-MYRANKS_P[[#This Row],[REPL LEVEL]]</f>
        <v>-250</v>
      </c>
    </row>
    <row r="281" spans="1:21" x14ac:dyDescent="0.25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1" s="52">
        <f>VLOOKUP(MYRANKS_P[[#This Row],[POS]],REPLACEMENT_LEVEL[],2,FALSE)</f>
        <v>422</v>
      </c>
      <c r="U281" s="52">
        <f>MYRANKS_P[[#This Row],[PROJ PTS]]-MYRANKS_P[[#This Row],[REPL LEVEL]]</f>
        <v>-251</v>
      </c>
    </row>
    <row r="282" spans="1:21" x14ac:dyDescent="0.25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2" s="52">
        <f>VLOOKUP(MYRANKS_P[[#This Row],[POS]],REPLACEMENT_LEVEL[],2,FALSE)</f>
        <v>422</v>
      </c>
      <c r="U282" s="52">
        <f>MYRANKS_P[[#This Row],[PROJ PTS]]-MYRANKS_P[[#This Row],[REPL LEVEL]]</f>
        <v>-251</v>
      </c>
    </row>
    <row r="283" spans="1:21" x14ac:dyDescent="0.25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3" s="52">
        <f>VLOOKUP(MYRANKS_P[[#This Row],[POS]],REPLACEMENT_LEVEL[],2,FALSE)</f>
        <v>422</v>
      </c>
      <c r="U283" s="52">
        <f>MYRANKS_P[[#This Row],[PROJ PTS]]-MYRANKS_P[[#This Row],[REPL LEVEL]]</f>
        <v>-251</v>
      </c>
    </row>
    <row r="284" spans="1:21" x14ac:dyDescent="0.25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  <c r="T284" s="52">
        <f>VLOOKUP(MYRANKS_P[[#This Row],[POS]],REPLACEMENT_LEVEL[],2,FALSE)</f>
        <v>422</v>
      </c>
      <c r="U284" s="52">
        <f>MYRANKS_P[[#This Row],[PROJ PTS]]-MYRANKS_P[[#This Row],[REPL LEVEL]]</f>
        <v>-253</v>
      </c>
    </row>
    <row r="285" spans="1:21" x14ac:dyDescent="0.25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5" s="52">
        <f>VLOOKUP(MYRANKS_P[[#This Row],[POS]],REPLACEMENT_LEVEL[],2,FALSE)</f>
        <v>422</v>
      </c>
      <c r="U285" s="52">
        <f>MYRANKS_P[[#This Row],[PROJ PTS]]-MYRANKS_P[[#This Row],[REPL LEVEL]]</f>
        <v>-255</v>
      </c>
    </row>
    <row r="286" spans="1:21" x14ac:dyDescent="0.25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6" s="52">
        <f>VLOOKUP(MYRANKS_P[[#This Row],[POS]],REPLACEMENT_LEVEL[],2,FALSE)</f>
        <v>422</v>
      </c>
      <c r="U286" s="52">
        <f>MYRANKS_P[[#This Row],[PROJ PTS]]-MYRANKS_P[[#This Row],[REPL LEVEL]]</f>
        <v>-255</v>
      </c>
    </row>
    <row r="287" spans="1:21" x14ac:dyDescent="0.25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7" s="52">
        <f>VLOOKUP(MYRANKS_P[[#This Row],[POS]],REPLACEMENT_LEVEL[],2,FALSE)</f>
        <v>422</v>
      </c>
      <c r="U287" s="52">
        <f>MYRANKS_P[[#This Row],[PROJ PTS]]-MYRANKS_P[[#This Row],[REPL LEVEL]]</f>
        <v>-255</v>
      </c>
    </row>
    <row r="288" spans="1:21" x14ac:dyDescent="0.25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8" s="52">
        <f>VLOOKUP(MYRANKS_P[[#This Row],[POS]],REPLACEMENT_LEVEL[],2,FALSE)</f>
        <v>422</v>
      </c>
      <c r="U288" s="52">
        <f>MYRANKS_P[[#This Row],[PROJ PTS]]-MYRANKS_P[[#This Row],[REPL LEVEL]]</f>
        <v>-255</v>
      </c>
    </row>
    <row r="289" spans="1:21" x14ac:dyDescent="0.25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  <c r="T289" s="52">
        <f>VLOOKUP(MYRANKS_P[[#This Row],[POS]],REPLACEMENT_LEVEL[],2,FALSE)</f>
        <v>422</v>
      </c>
      <c r="U289" s="52">
        <f>MYRANKS_P[[#This Row],[PROJ PTS]]-MYRANKS_P[[#This Row],[REPL LEVEL]]</f>
        <v>-256</v>
      </c>
    </row>
    <row r="290" spans="1:21" x14ac:dyDescent="0.25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  <c r="T290" s="52">
        <f>VLOOKUP(MYRANKS_P[[#This Row],[POS]],REPLACEMENT_LEVEL[],2,FALSE)</f>
        <v>422</v>
      </c>
      <c r="U290" s="52">
        <f>MYRANKS_P[[#This Row],[PROJ PTS]]-MYRANKS_P[[#This Row],[REPL LEVEL]]</f>
        <v>-257</v>
      </c>
    </row>
    <row r="291" spans="1:21" x14ac:dyDescent="0.25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  <c r="T291" s="52">
        <f>VLOOKUP(MYRANKS_P[[#This Row],[POS]],REPLACEMENT_LEVEL[],2,FALSE)</f>
        <v>422</v>
      </c>
      <c r="U291" s="52">
        <f>MYRANKS_P[[#This Row],[PROJ PTS]]-MYRANKS_P[[#This Row],[REPL LEVEL]]</f>
        <v>-258</v>
      </c>
    </row>
    <row r="292" spans="1:21" x14ac:dyDescent="0.25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2" s="52">
        <f>VLOOKUP(MYRANKS_P[[#This Row],[POS]],REPLACEMENT_LEVEL[],2,FALSE)</f>
        <v>422</v>
      </c>
      <c r="U292" s="52">
        <f>MYRANKS_P[[#This Row],[PROJ PTS]]-MYRANKS_P[[#This Row],[REPL LEVEL]]</f>
        <v>-262</v>
      </c>
    </row>
    <row r="293" spans="1:21" x14ac:dyDescent="0.25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3" s="52">
        <f>VLOOKUP(MYRANKS_P[[#This Row],[POS]],REPLACEMENT_LEVEL[],2,FALSE)</f>
        <v>422</v>
      </c>
      <c r="U293" s="52">
        <f>MYRANKS_P[[#This Row],[PROJ PTS]]-MYRANKS_P[[#This Row],[REPL LEVEL]]</f>
        <v>-262</v>
      </c>
    </row>
    <row r="294" spans="1:21" x14ac:dyDescent="0.25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4" s="52">
        <f>VLOOKUP(MYRANKS_P[[#This Row],[POS]],REPLACEMENT_LEVEL[],2,FALSE)</f>
        <v>422</v>
      </c>
      <c r="U294" s="52">
        <f>MYRANKS_P[[#This Row],[PROJ PTS]]-MYRANKS_P[[#This Row],[REPL LEVEL]]</f>
        <v>-263</v>
      </c>
    </row>
    <row r="295" spans="1:21" x14ac:dyDescent="0.25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5" s="52">
        <f>VLOOKUP(MYRANKS_P[[#This Row],[POS]],REPLACEMENT_LEVEL[],2,FALSE)</f>
        <v>422</v>
      </c>
      <c r="U295" s="52">
        <f>MYRANKS_P[[#This Row],[PROJ PTS]]-MYRANKS_P[[#This Row],[REPL LEVEL]]</f>
        <v>-263</v>
      </c>
    </row>
    <row r="296" spans="1:21" x14ac:dyDescent="0.25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  <c r="T296" s="52">
        <f>VLOOKUP(MYRANKS_P[[#This Row],[POS]],REPLACEMENT_LEVEL[],2,FALSE)</f>
        <v>422</v>
      </c>
      <c r="U296" s="52">
        <f>MYRANKS_P[[#This Row],[PROJ PTS]]-MYRANKS_P[[#This Row],[REPL LEVEL]]</f>
        <v>-264</v>
      </c>
    </row>
    <row r="297" spans="1:21" x14ac:dyDescent="0.25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7" s="52">
        <f>VLOOKUP(MYRANKS_P[[#This Row],[POS]],REPLACEMENT_LEVEL[],2,FALSE)</f>
        <v>422</v>
      </c>
      <c r="U297" s="52">
        <f>MYRANKS_P[[#This Row],[PROJ PTS]]-MYRANKS_P[[#This Row],[REPL LEVEL]]</f>
        <v>-266</v>
      </c>
    </row>
    <row r="298" spans="1:21" x14ac:dyDescent="0.25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8" s="52">
        <f>VLOOKUP(MYRANKS_P[[#This Row],[POS]],REPLACEMENT_LEVEL[],2,FALSE)</f>
        <v>422</v>
      </c>
      <c r="U298" s="52">
        <f>MYRANKS_P[[#This Row],[PROJ PTS]]-MYRANKS_P[[#This Row],[REPL LEVEL]]</f>
        <v>-266</v>
      </c>
    </row>
    <row r="299" spans="1:21" x14ac:dyDescent="0.25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9" s="52">
        <f>VLOOKUP(MYRANKS_P[[#This Row],[POS]],REPLACEMENT_LEVEL[],2,FALSE)</f>
        <v>422</v>
      </c>
      <c r="U299" s="52">
        <f>MYRANKS_P[[#This Row],[PROJ PTS]]-MYRANKS_P[[#This Row],[REPL LEVEL]]</f>
        <v>-266</v>
      </c>
    </row>
    <row r="300" spans="1:21" x14ac:dyDescent="0.25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0" s="52">
        <f>VLOOKUP(MYRANKS_P[[#This Row],[POS]],REPLACEMENT_LEVEL[],2,FALSE)</f>
        <v>422</v>
      </c>
      <c r="U300" s="52">
        <f>MYRANKS_P[[#This Row],[PROJ PTS]]-MYRANKS_P[[#This Row],[REPL LEVEL]]</f>
        <v>-269</v>
      </c>
    </row>
    <row r="301" spans="1:21" x14ac:dyDescent="0.25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1" s="52">
        <f>VLOOKUP(MYRANKS_P[[#This Row],[POS]],REPLACEMENT_LEVEL[],2,FALSE)</f>
        <v>422</v>
      </c>
      <c r="U301" s="52">
        <f>MYRANKS_P[[#This Row],[PROJ PTS]]-MYRANKS_P[[#This Row],[REPL LEVEL]]</f>
        <v>-269</v>
      </c>
    </row>
    <row r="302" spans="1:21" x14ac:dyDescent="0.25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  <c r="T302" s="52">
        <f>VLOOKUP(MYRANKS_P[[#This Row],[POS]],REPLACEMENT_LEVEL[],2,FALSE)</f>
        <v>422</v>
      </c>
      <c r="U302" s="52">
        <f>MYRANKS_P[[#This Row],[PROJ PTS]]-MYRANKS_P[[#This Row],[REPL LEVEL]]</f>
        <v>-271</v>
      </c>
    </row>
    <row r="303" spans="1:21" x14ac:dyDescent="0.25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3" s="52">
        <f>VLOOKUP(MYRANKS_P[[#This Row],[POS]],REPLACEMENT_LEVEL[],2,FALSE)</f>
        <v>422</v>
      </c>
      <c r="U303" s="52">
        <f>MYRANKS_P[[#This Row],[PROJ PTS]]-MYRANKS_P[[#This Row],[REPL LEVEL]]</f>
        <v>-272</v>
      </c>
    </row>
    <row r="304" spans="1:21" x14ac:dyDescent="0.25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4" s="52">
        <f>VLOOKUP(MYRANKS_P[[#This Row],[POS]],REPLACEMENT_LEVEL[],2,FALSE)</f>
        <v>422</v>
      </c>
      <c r="U304" s="52">
        <f>MYRANKS_P[[#This Row],[PROJ PTS]]-MYRANKS_P[[#This Row],[REPL LEVEL]]</f>
        <v>-272</v>
      </c>
    </row>
    <row r="305" spans="1:21" x14ac:dyDescent="0.25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  <c r="T305" s="52">
        <f>VLOOKUP(MYRANKS_P[[#This Row],[POS]],REPLACEMENT_LEVEL[],2,FALSE)</f>
        <v>422</v>
      </c>
      <c r="U305" s="52">
        <f>MYRANKS_P[[#This Row],[PROJ PTS]]-MYRANKS_P[[#This Row],[REPL LEVEL]]</f>
        <v>-273</v>
      </c>
    </row>
    <row r="306" spans="1:21" x14ac:dyDescent="0.25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6" s="52">
        <f>VLOOKUP(MYRANKS_P[[#This Row],[POS]],REPLACEMENT_LEVEL[],2,FALSE)</f>
        <v>422</v>
      </c>
      <c r="U306" s="52">
        <f>MYRANKS_P[[#This Row],[PROJ PTS]]-MYRANKS_P[[#This Row],[REPL LEVEL]]</f>
        <v>-274</v>
      </c>
    </row>
    <row r="307" spans="1:21" x14ac:dyDescent="0.25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7" s="52">
        <f>VLOOKUP(MYRANKS_P[[#This Row],[POS]],REPLACEMENT_LEVEL[],2,FALSE)</f>
        <v>422</v>
      </c>
      <c r="U307" s="52">
        <f>MYRANKS_P[[#This Row],[PROJ PTS]]-MYRANKS_P[[#This Row],[REPL LEVEL]]</f>
        <v>-274</v>
      </c>
    </row>
    <row r="308" spans="1:21" x14ac:dyDescent="0.25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  <c r="T308" s="52">
        <f>VLOOKUP(MYRANKS_P[[#This Row],[POS]],REPLACEMENT_LEVEL[],2,FALSE)</f>
        <v>422</v>
      </c>
      <c r="U308" s="52">
        <f>MYRANKS_P[[#This Row],[PROJ PTS]]-MYRANKS_P[[#This Row],[REPL LEVEL]]</f>
        <v>-276</v>
      </c>
    </row>
    <row r="309" spans="1:21" x14ac:dyDescent="0.25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  <c r="T309" s="52">
        <f>VLOOKUP(MYRANKS_P[[#This Row],[POS]],REPLACEMENT_LEVEL[],2,FALSE)</f>
        <v>422</v>
      </c>
      <c r="U309" s="52">
        <f>MYRANKS_P[[#This Row],[PROJ PTS]]-MYRANKS_P[[#This Row],[REPL LEVEL]]</f>
        <v>-278</v>
      </c>
    </row>
    <row r="310" spans="1:21" x14ac:dyDescent="0.25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  <c r="T310" s="52">
        <f>VLOOKUP(MYRANKS_P[[#This Row],[POS]],REPLACEMENT_LEVEL[],2,FALSE)</f>
        <v>422</v>
      </c>
      <c r="U310" s="52">
        <f>MYRANKS_P[[#This Row],[PROJ PTS]]-MYRANKS_P[[#This Row],[REPL LEVEL]]</f>
        <v>-281</v>
      </c>
    </row>
    <row r="311" spans="1:21" x14ac:dyDescent="0.25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1" s="52">
        <f>VLOOKUP(MYRANKS_P[[#This Row],[POS]],REPLACEMENT_LEVEL[],2,FALSE)</f>
        <v>422</v>
      </c>
      <c r="U311" s="52">
        <f>MYRANKS_P[[#This Row],[PROJ PTS]]-MYRANKS_P[[#This Row],[REPL LEVEL]]</f>
        <v>-282</v>
      </c>
    </row>
    <row r="312" spans="1:21" x14ac:dyDescent="0.25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2" s="52">
        <f>VLOOKUP(MYRANKS_P[[#This Row],[POS]],REPLACEMENT_LEVEL[],2,FALSE)</f>
        <v>422</v>
      </c>
      <c r="U312" s="52">
        <f>MYRANKS_P[[#This Row],[PROJ PTS]]-MYRANKS_P[[#This Row],[REPL LEVEL]]</f>
        <v>-282</v>
      </c>
    </row>
    <row r="313" spans="1:21" x14ac:dyDescent="0.25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  <c r="T313" s="52">
        <f>VLOOKUP(MYRANKS_P[[#This Row],[POS]],REPLACEMENT_LEVEL[],2,FALSE)</f>
        <v>422</v>
      </c>
      <c r="U313" s="52">
        <f>MYRANKS_P[[#This Row],[PROJ PTS]]-MYRANKS_P[[#This Row],[REPL LEVEL]]</f>
        <v>-283</v>
      </c>
    </row>
    <row r="314" spans="1:21" x14ac:dyDescent="0.25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4" s="52">
        <f>VLOOKUP(MYRANKS_P[[#This Row],[POS]],REPLACEMENT_LEVEL[],2,FALSE)</f>
        <v>422</v>
      </c>
      <c r="U314" s="52">
        <f>MYRANKS_P[[#This Row],[PROJ PTS]]-MYRANKS_P[[#This Row],[REPL LEVEL]]</f>
        <v>-285</v>
      </c>
    </row>
    <row r="315" spans="1:21" x14ac:dyDescent="0.25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5" s="52">
        <f>VLOOKUP(MYRANKS_P[[#This Row],[POS]],REPLACEMENT_LEVEL[],2,FALSE)</f>
        <v>422</v>
      </c>
      <c r="U315" s="52">
        <f>MYRANKS_P[[#This Row],[PROJ PTS]]-MYRANKS_P[[#This Row],[REPL LEVEL]]</f>
        <v>-285</v>
      </c>
    </row>
    <row r="316" spans="1:21" x14ac:dyDescent="0.25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6" s="52">
        <f>VLOOKUP(MYRANKS_P[[#This Row],[POS]],REPLACEMENT_LEVEL[],2,FALSE)</f>
        <v>422</v>
      </c>
      <c r="U316" s="52">
        <f>MYRANKS_P[[#This Row],[PROJ PTS]]-MYRANKS_P[[#This Row],[REPL LEVEL]]</f>
        <v>-285</v>
      </c>
    </row>
    <row r="317" spans="1:21" x14ac:dyDescent="0.25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7" s="52">
        <f>VLOOKUP(MYRANKS_P[[#This Row],[POS]],REPLACEMENT_LEVEL[],2,FALSE)</f>
        <v>422</v>
      </c>
      <c r="U317" s="52">
        <f>MYRANKS_P[[#This Row],[PROJ PTS]]-MYRANKS_P[[#This Row],[REPL LEVEL]]</f>
        <v>-285</v>
      </c>
    </row>
    <row r="318" spans="1:21" x14ac:dyDescent="0.25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  <c r="T318" s="52">
        <f>VLOOKUP(MYRANKS_P[[#This Row],[POS]],REPLACEMENT_LEVEL[],2,FALSE)</f>
        <v>422</v>
      </c>
      <c r="U318" s="52">
        <f>MYRANKS_P[[#This Row],[PROJ PTS]]-MYRANKS_P[[#This Row],[REPL LEVEL]]</f>
        <v>-286</v>
      </c>
    </row>
    <row r="319" spans="1:21" x14ac:dyDescent="0.25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19" s="52">
        <f>VLOOKUP(MYRANKS_P[[#This Row],[POS]],REPLACEMENT_LEVEL[],2,FALSE)</f>
        <v>422</v>
      </c>
      <c r="U319" s="52">
        <f>MYRANKS_P[[#This Row],[PROJ PTS]]-MYRANKS_P[[#This Row],[REPL LEVEL]]</f>
        <v>-287</v>
      </c>
    </row>
    <row r="320" spans="1:21" x14ac:dyDescent="0.25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0" s="52">
        <f>VLOOKUP(MYRANKS_P[[#This Row],[POS]],REPLACEMENT_LEVEL[],2,FALSE)</f>
        <v>422</v>
      </c>
      <c r="U320" s="52">
        <f>MYRANKS_P[[#This Row],[PROJ PTS]]-MYRANKS_P[[#This Row],[REPL LEVEL]]</f>
        <v>-287</v>
      </c>
    </row>
    <row r="321" spans="1:21" x14ac:dyDescent="0.25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1" s="52">
        <f>VLOOKUP(MYRANKS_P[[#This Row],[POS]],REPLACEMENT_LEVEL[],2,FALSE)</f>
        <v>422</v>
      </c>
      <c r="U321" s="52">
        <f>MYRANKS_P[[#This Row],[PROJ PTS]]-MYRANKS_P[[#This Row],[REPL LEVEL]]</f>
        <v>-287</v>
      </c>
    </row>
    <row r="322" spans="1:21" x14ac:dyDescent="0.25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  <c r="T322" s="52">
        <f>VLOOKUP(MYRANKS_P[[#This Row],[POS]],REPLACEMENT_LEVEL[],2,FALSE)</f>
        <v>422</v>
      </c>
      <c r="U322" s="52">
        <f>MYRANKS_P[[#This Row],[PROJ PTS]]-MYRANKS_P[[#This Row],[REPL LEVEL]]</f>
        <v>-288</v>
      </c>
    </row>
    <row r="323" spans="1:21" x14ac:dyDescent="0.25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  <c r="T323" s="52">
        <f>VLOOKUP(MYRANKS_P[[#This Row],[POS]],REPLACEMENT_LEVEL[],2,FALSE)</f>
        <v>422</v>
      </c>
      <c r="U323" s="52">
        <f>MYRANKS_P[[#This Row],[PROJ PTS]]-MYRANKS_P[[#This Row],[REPL LEVEL]]</f>
        <v>-289</v>
      </c>
    </row>
    <row r="324" spans="1:21" x14ac:dyDescent="0.25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  <c r="T324" s="52">
        <f>VLOOKUP(MYRANKS_P[[#This Row],[POS]],REPLACEMENT_LEVEL[],2,FALSE)</f>
        <v>422</v>
      </c>
      <c r="U324" s="52">
        <f>MYRANKS_P[[#This Row],[PROJ PTS]]-MYRANKS_P[[#This Row],[REPL LEVEL]]</f>
        <v>-290</v>
      </c>
    </row>
    <row r="325" spans="1:21" x14ac:dyDescent="0.25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  <c r="T325" s="52">
        <f>VLOOKUP(MYRANKS_P[[#This Row],[POS]],REPLACEMENT_LEVEL[],2,FALSE)</f>
        <v>422</v>
      </c>
      <c r="U325" s="52">
        <f>MYRANKS_P[[#This Row],[PROJ PTS]]-MYRANKS_P[[#This Row],[REPL LEVEL]]</f>
        <v>-291</v>
      </c>
    </row>
    <row r="326" spans="1:21" x14ac:dyDescent="0.25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  <c r="T326" s="52">
        <f>VLOOKUP(MYRANKS_P[[#This Row],[POS]],REPLACEMENT_LEVEL[],2,FALSE)</f>
        <v>422</v>
      </c>
      <c r="U326" s="52">
        <f>MYRANKS_P[[#This Row],[PROJ PTS]]-MYRANKS_P[[#This Row],[REPL LEVEL]]</f>
        <v>-292</v>
      </c>
    </row>
    <row r="327" spans="1:21" x14ac:dyDescent="0.25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7" s="52">
        <f>VLOOKUP(MYRANKS_P[[#This Row],[POS]],REPLACEMENT_LEVEL[],2,FALSE)</f>
        <v>422</v>
      </c>
      <c r="U327" s="52">
        <f>MYRANKS_P[[#This Row],[PROJ PTS]]-MYRANKS_P[[#This Row],[REPL LEVEL]]</f>
        <v>-293</v>
      </c>
    </row>
    <row r="328" spans="1:21" x14ac:dyDescent="0.25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8" s="52">
        <f>VLOOKUP(MYRANKS_P[[#This Row],[POS]],REPLACEMENT_LEVEL[],2,FALSE)</f>
        <v>422</v>
      </c>
      <c r="U328" s="52">
        <f>MYRANKS_P[[#This Row],[PROJ PTS]]-MYRANKS_P[[#This Row],[REPL LEVEL]]</f>
        <v>-293</v>
      </c>
    </row>
    <row r="329" spans="1:21" x14ac:dyDescent="0.25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  <c r="T329" s="52">
        <f>VLOOKUP(MYRANKS_P[[#This Row],[POS]],REPLACEMENT_LEVEL[],2,FALSE)</f>
        <v>422</v>
      </c>
      <c r="U329" s="52">
        <f>MYRANKS_P[[#This Row],[PROJ PTS]]-MYRANKS_P[[#This Row],[REPL LEVEL]]</f>
        <v>-295</v>
      </c>
    </row>
    <row r="330" spans="1:21" x14ac:dyDescent="0.25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  <c r="T330" s="52">
        <f>VLOOKUP(MYRANKS_P[[#This Row],[POS]],REPLACEMENT_LEVEL[],2,FALSE)</f>
        <v>422</v>
      </c>
      <c r="U330" s="52">
        <f>MYRANKS_P[[#This Row],[PROJ PTS]]-MYRANKS_P[[#This Row],[REPL LEVEL]]</f>
        <v>-296</v>
      </c>
    </row>
    <row r="331" spans="1:21" x14ac:dyDescent="0.25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1" s="52">
        <f>VLOOKUP(MYRANKS_P[[#This Row],[POS]],REPLACEMENT_LEVEL[],2,FALSE)</f>
        <v>422</v>
      </c>
      <c r="U331" s="52">
        <f>MYRANKS_P[[#This Row],[PROJ PTS]]-MYRANKS_P[[#This Row],[REPL LEVEL]]</f>
        <v>-297</v>
      </c>
    </row>
    <row r="332" spans="1:21" x14ac:dyDescent="0.25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2" s="52">
        <f>VLOOKUP(MYRANKS_P[[#This Row],[POS]],REPLACEMENT_LEVEL[],2,FALSE)</f>
        <v>422</v>
      </c>
      <c r="U332" s="52">
        <f>MYRANKS_P[[#This Row],[PROJ PTS]]-MYRANKS_P[[#This Row],[REPL LEVEL]]</f>
        <v>-297</v>
      </c>
    </row>
    <row r="333" spans="1:21" x14ac:dyDescent="0.25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3" s="52">
        <f>VLOOKUP(MYRANKS_P[[#This Row],[POS]],REPLACEMENT_LEVEL[],2,FALSE)</f>
        <v>422</v>
      </c>
      <c r="U333" s="52">
        <f>MYRANKS_P[[#This Row],[PROJ PTS]]-MYRANKS_P[[#This Row],[REPL LEVEL]]</f>
        <v>-298</v>
      </c>
    </row>
    <row r="334" spans="1:21" x14ac:dyDescent="0.25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4" s="52">
        <f>VLOOKUP(MYRANKS_P[[#This Row],[POS]],REPLACEMENT_LEVEL[],2,FALSE)</f>
        <v>422</v>
      </c>
      <c r="U334" s="52">
        <f>MYRANKS_P[[#This Row],[PROJ PTS]]-MYRANKS_P[[#This Row],[REPL LEVEL]]</f>
        <v>-298</v>
      </c>
    </row>
    <row r="335" spans="1:21" x14ac:dyDescent="0.25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  <c r="T335" s="52">
        <f>VLOOKUP(MYRANKS_P[[#This Row],[POS]],REPLACEMENT_LEVEL[],2,FALSE)</f>
        <v>422</v>
      </c>
      <c r="U335" s="52">
        <f>MYRANKS_P[[#This Row],[PROJ PTS]]-MYRANKS_P[[#This Row],[REPL LEVEL]]</f>
        <v>-300</v>
      </c>
    </row>
    <row r="336" spans="1:21" x14ac:dyDescent="0.25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  <c r="T336" s="52">
        <f>VLOOKUP(MYRANKS_P[[#This Row],[POS]],REPLACEMENT_LEVEL[],2,FALSE)</f>
        <v>422</v>
      </c>
      <c r="U336" s="52">
        <f>MYRANKS_P[[#This Row],[PROJ PTS]]-MYRANKS_P[[#This Row],[REPL LEVEL]]</f>
        <v>-301</v>
      </c>
    </row>
    <row r="337" spans="1:21" x14ac:dyDescent="0.25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7" s="52">
        <f>VLOOKUP(MYRANKS_P[[#This Row],[POS]],REPLACEMENT_LEVEL[],2,FALSE)</f>
        <v>422</v>
      </c>
      <c r="U337" s="52">
        <f>MYRANKS_P[[#This Row],[PROJ PTS]]-MYRANKS_P[[#This Row],[REPL LEVEL]]</f>
        <v>-302</v>
      </c>
    </row>
    <row r="338" spans="1:21" x14ac:dyDescent="0.25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8" s="52">
        <f>VLOOKUP(MYRANKS_P[[#This Row],[POS]],REPLACEMENT_LEVEL[],2,FALSE)</f>
        <v>422</v>
      </c>
      <c r="U338" s="52">
        <f>MYRANKS_P[[#This Row],[PROJ PTS]]-MYRANKS_P[[#This Row],[REPL LEVEL]]</f>
        <v>-302</v>
      </c>
    </row>
    <row r="339" spans="1:21" x14ac:dyDescent="0.25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39" s="52">
        <f>VLOOKUP(MYRANKS_P[[#This Row],[POS]],REPLACEMENT_LEVEL[],2,FALSE)</f>
        <v>422</v>
      </c>
      <c r="U339" s="52">
        <f>MYRANKS_P[[#This Row],[PROJ PTS]]-MYRANKS_P[[#This Row],[REPL LEVEL]]</f>
        <v>-304</v>
      </c>
    </row>
    <row r="340" spans="1:21" x14ac:dyDescent="0.25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40" s="52">
        <f>VLOOKUP(MYRANKS_P[[#This Row],[POS]],REPLACEMENT_LEVEL[],2,FALSE)</f>
        <v>422</v>
      </c>
      <c r="U340" s="52">
        <f>MYRANKS_P[[#This Row],[PROJ PTS]]-MYRANKS_P[[#This Row],[REPL LEVEL]]</f>
        <v>-304</v>
      </c>
    </row>
    <row r="341" spans="1:21" x14ac:dyDescent="0.25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1" s="52">
        <f>VLOOKUP(MYRANKS_P[[#This Row],[POS]],REPLACEMENT_LEVEL[],2,FALSE)</f>
        <v>422</v>
      </c>
      <c r="U341" s="52">
        <f>MYRANKS_P[[#This Row],[PROJ PTS]]-MYRANKS_P[[#This Row],[REPL LEVEL]]</f>
        <v>-305</v>
      </c>
    </row>
    <row r="342" spans="1:21" x14ac:dyDescent="0.25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2" s="52">
        <f>VLOOKUP(MYRANKS_P[[#This Row],[POS]],REPLACEMENT_LEVEL[],2,FALSE)</f>
        <v>422</v>
      </c>
      <c r="U342" s="52">
        <f>MYRANKS_P[[#This Row],[PROJ PTS]]-MYRANKS_P[[#This Row],[REPL LEVEL]]</f>
        <v>-305</v>
      </c>
    </row>
    <row r="343" spans="1:21" x14ac:dyDescent="0.25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3" s="52">
        <f>VLOOKUP(MYRANKS_P[[#This Row],[POS]],REPLACEMENT_LEVEL[],2,FALSE)</f>
        <v>422</v>
      </c>
      <c r="U343" s="52">
        <f>MYRANKS_P[[#This Row],[PROJ PTS]]-MYRANKS_P[[#This Row],[REPL LEVEL]]</f>
        <v>-307</v>
      </c>
    </row>
    <row r="344" spans="1:21" x14ac:dyDescent="0.25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4" s="52">
        <f>VLOOKUP(MYRANKS_P[[#This Row],[POS]],REPLACEMENT_LEVEL[],2,FALSE)</f>
        <v>422</v>
      </c>
      <c r="U344" s="52">
        <f>MYRANKS_P[[#This Row],[PROJ PTS]]-MYRANKS_P[[#This Row],[REPL LEVEL]]</f>
        <v>-307</v>
      </c>
    </row>
    <row r="345" spans="1:21" x14ac:dyDescent="0.25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  <c r="T345" s="52">
        <f>VLOOKUP(MYRANKS_P[[#This Row],[POS]],REPLACEMENT_LEVEL[],2,FALSE)</f>
        <v>422</v>
      </c>
      <c r="U345" s="52">
        <f>MYRANKS_P[[#This Row],[PROJ PTS]]-MYRANKS_P[[#This Row],[REPL LEVEL]]</f>
        <v>-308</v>
      </c>
    </row>
    <row r="346" spans="1:21" x14ac:dyDescent="0.25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  <c r="T346" s="52">
        <f>VLOOKUP(MYRANKS_P[[#This Row],[POS]],REPLACEMENT_LEVEL[],2,FALSE)</f>
        <v>422</v>
      </c>
      <c r="U346" s="52">
        <f>MYRANKS_P[[#This Row],[PROJ PTS]]-MYRANKS_P[[#This Row],[REPL LEVEL]]</f>
        <v>-309</v>
      </c>
    </row>
    <row r="347" spans="1:21" x14ac:dyDescent="0.25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  <c r="T347" s="52">
        <f>VLOOKUP(MYRANKS_P[[#This Row],[POS]],REPLACEMENT_LEVEL[],2,FALSE)</f>
        <v>422</v>
      </c>
      <c r="U347" s="52">
        <f>MYRANKS_P[[#This Row],[PROJ PTS]]-MYRANKS_P[[#This Row],[REPL LEVEL]]</f>
        <v>-310</v>
      </c>
    </row>
    <row r="348" spans="1:21" x14ac:dyDescent="0.25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  <c r="T348" s="52">
        <f>VLOOKUP(MYRANKS_P[[#This Row],[POS]],REPLACEMENT_LEVEL[],2,FALSE)</f>
        <v>422</v>
      </c>
      <c r="U348" s="52">
        <f>MYRANKS_P[[#This Row],[PROJ PTS]]-MYRANKS_P[[#This Row],[REPL LEVEL]]</f>
        <v>-315</v>
      </c>
    </row>
    <row r="349" spans="1:21" x14ac:dyDescent="0.25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  <c r="T349" s="52">
        <f>VLOOKUP(MYRANKS_P[[#This Row],[POS]],REPLACEMENT_LEVEL[],2,FALSE)</f>
        <v>422</v>
      </c>
      <c r="U349" s="52">
        <f>MYRANKS_P[[#This Row],[PROJ PTS]]-MYRANKS_P[[#This Row],[REPL LEVEL]]</f>
        <v>-316</v>
      </c>
    </row>
    <row r="350" spans="1:21" x14ac:dyDescent="0.25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0" s="52">
        <f>VLOOKUP(MYRANKS_P[[#This Row],[POS]],REPLACEMENT_LEVEL[],2,FALSE)</f>
        <v>422</v>
      </c>
      <c r="U350" s="52">
        <f>MYRANKS_P[[#This Row],[PROJ PTS]]-MYRANKS_P[[#This Row],[REPL LEVEL]]</f>
        <v>-317</v>
      </c>
    </row>
    <row r="351" spans="1:21" x14ac:dyDescent="0.25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1" s="52">
        <f>VLOOKUP(MYRANKS_P[[#This Row],[POS]],REPLACEMENT_LEVEL[],2,FALSE)</f>
        <v>422</v>
      </c>
      <c r="U351" s="52">
        <f>MYRANKS_P[[#This Row],[PROJ PTS]]-MYRANKS_P[[#This Row],[REPL LEVEL]]</f>
        <v>-317</v>
      </c>
    </row>
    <row r="352" spans="1:21" x14ac:dyDescent="0.25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2" s="52">
        <f>VLOOKUP(MYRANKS_P[[#This Row],[POS]],REPLACEMENT_LEVEL[],2,FALSE)</f>
        <v>422</v>
      </c>
      <c r="U352" s="52">
        <f>MYRANKS_P[[#This Row],[PROJ PTS]]-MYRANKS_P[[#This Row],[REPL LEVEL]]</f>
        <v>-317</v>
      </c>
    </row>
    <row r="353" spans="1:21" x14ac:dyDescent="0.25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3" s="52">
        <f>VLOOKUP(MYRANKS_P[[#This Row],[POS]],REPLACEMENT_LEVEL[],2,FALSE)</f>
        <v>422</v>
      </c>
      <c r="U353" s="52">
        <f>MYRANKS_P[[#This Row],[PROJ PTS]]-MYRANKS_P[[#This Row],[REPL LEVEL]]</f>
        <v>-317</v>
      </c>
    </row>
    <row r="354" spans="1:21" x14ac:dyDescent="0.25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4" s="52">
        <f>VLOOKUP(MYRANKS_P[[#This Row],[POS]],REPLACEMENT_LEVEL[],2,FALSE)</f>
        <v>422</v>
      </c>
      <c r="U354" s="52">
        <f>MYRANKS_P[[#This Row],[PROJ PTS]]-MYRANKS_P[[#This Row],[REPL LEVEL]]</f>
        <v>-317</v>
      </c>
    </row>
    <row r="355" spans="1:21" x14ac:dyDescent="0.25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  <c r="T355" s="52">
        <f>VLOOKUP(MYRANKS_P[[#This Row],[POS]],REPLACEMENT_LEVEL[],2,FALSE)</f>
        <v>422</v>
      </c>
      <c r="U355" s="52">
        <f>MYRANKS_P[[#This Row],[PROJ PTS]]-MYRANKS_P[[#This Row],[REPL LEVEL]]</f>
        <v>-318</v>
      </c>
    </row>
    <row r="356" spans="1:21" x14ac:dyDescent="0.25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6" s="52">
        <f>VLOOKUP(MYRANKS_P[[#This Row],[POS]],REPLACEMENT_LEVEL[],2,FALSE)</f>
        <v>422</v>
      </c>
      <c r="U356" s="52">
        <f>MYRANKS_P[[#This Row],[PROJ PTS]]-MYRANKS_P[[#This Row],[REPL LEVEL]]</f>
        <v>-324</v>
      </c>
    </row>
    <row r="357" spans="1:21" x14ac:dyDescent="0.25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7" s="52">
        <f>VLOOKUP(MYRANKS_P[[#This Row],[POS]],REPLACEMENT_LEVEL[],2,FALSE)</f>
        <v>422</v>
      </c>
      <c r="U357" s="52">
        <f>MYRANKS_P[[#This Row],[PROJ PTS]]-MYRANKS_P[[#This Row],[REPL LEVEL]]</f>
        <v>-324</v>
      </c>
    </row>
    <row r="358" spans="1:21" x14ac:dyDescent="0.25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8" s="52">
        <f>VLOOKUP(MYRANKS_P[[#This Row],[POS]],REPLACEMENT_LEVEL[],2,FALSE)</f>
        <v>422</v>
      </c>
      <c r="U358" s="52">
        <f>MYRANKS_P[[#This Row],[PROJ PTS]]-MYRANKS_P[[#This Row],[REPL LEVEL]]</f>
        <v>-326</v>
      </c>
    </row>
    <row r="359" spans="1:21" x14ac:dyDescent="0.25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9" s="52">
        <f>VLOOKUP(MYRANKS_P[[#This Row],[POS]],REPLACEMENT_LEVEL[],2,FALSE)</f>
        <v>422</v>
      </c>
      <c r="U359" s="52">
        <f>MYRANKS_P[[#This Row],[PROJ PTS]]-MYRANKS_P[[#This Row],[REPL LEVEL]]</f>
        <v>-326</v>
      </c>
    </row>
    <row r="360" spans="1:21" x14ac:dyDescent="0.25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0" s="52">
        <f>VLOOKUP(MYRANKS_P[[#This Row],[POS]],REPLACEMENT_LEVEL[],2,FALSE)</f>
        <v>422</v>
      </c>
      <c r="U360" s="52">
        <f>MYRANKS_P[[#This Row],[PROJ PTS]]-MYRANKS_P[[#This Row],[REPL LEVEL]]</f>
        <v>-328</v>
      </c>
    </row>
    <row r="361" spans="1:21" x14ac:dyDescent="0.25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1" s="52">
        <f>VLOOKUP(MYRANKS_P[[#This Row],[POS]],REPLACEMENT_LEVEL[],2,FALSE)</f>
        <v>422</v>
      </c>
      <c r="U361" s="52">
        <f>MYRANKS_P[[#This Row],[PROJ PTS]]-MYRANKS_P[[#This Row],[REPL LEVEL]]</f>
        <v>-328</v>
      </c>
    </row>
    <row r="362" spans="1:21" x14ac:dyDescent="0.25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2" s="52">
        <f>VLOOKUP(MYRANKS_P[[#This Row],[POS]],REPLACEMENT_LEVEL[],2,FALSE)</f>
        <v>422</v>
      </c>
      <c r="U362" s="52">
        <f>MYRANKS_P[[#This Row],[PROJ PTS]]-MYRANKS_P[[#This Row],[REPL LEVEL]]</f>
        <v>-328</v>
      </c>
    </row>
    <row r="363" spans="1:21" x14ac:dyDescent="0.25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3" s="52">
        <f>VLOOKUP(MYRANKS_P[[#This Row],[POS]],REPLACEMENT_LEVEL[],2,FALSE)</f>
        <v>422</v>
      </c>
      <c r="U363" s="52">
        <f>MYRANKS_P[[#This Row],[PROJ PTS]]-MYRANKS_P[[#This Row],[REPL LEVEL]]</f>
        <v>-328</v>
      </c>
    </row>
    <row r="364" spans="1:21" x14ac:dyDescent="0.25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4" s="52">
        <f>VLOOKUP(MYRANKS_P[[#This Row],[POS]],REPLACEMENT_LEVEL[],2,FALSE)</f>
        <v>422</v>
      </c>
      <c r="U364" s="52">
        <f>MYRANKS_P[[#This Row],[PROJ PTS]]-MYRANKS_P[[#This Row],[REPL LEVEL]]</f>
        <v>-328</v>
      </c>
    </row>
    <row r="365" spans="1:21" x14ac:dyDescent="0.25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5" s="52">
        <f>VLOOKUP(MYRANKS_P[[#This Row],[POS]],REPLACEMENT_LEVEL[],2,FALSE)</f>
        <v>422</v>
      </c>
      <c r="U365" s="52">
        <f>MYRANKS_P[[#This Row],[PROJ PTS]]-MYRANKS_P[[#This Row],[REPL LEVEL]]</f>
        <v>-330</v>
      </c>
    </row>
    <row r="366" spans="1:21" x14ac:dyDescent="0.25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6" s="52">
        <f>VLOOKUP(MYRANKS_P[[#This Row],[POS]],REPLACEMENT_LEVEL[],2,FALSE)</f>
        <v>422</v>
      </c>
      <c r="U366" s="52">
        <f>MYRANKS_P[[#This Row],[PROJ PTS]]-MYRANKS_P[[#This Row],[REPL LEVEL]]</f>
        <v>-330</v>
      </c>
    </row>
    <row r="367" spans="1:21" x14ac:dyDescent="0.25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  <c r="T367" s="52">
        <f>VLOOKUP(MYRANKS_P[[#This Row],[POS]],REPLACEMENT_LEVEL[],2,FALSE)</f>
        <v>422</v>
      </c>
      <c r="U367" s="52">
        <f>MYRANKS_P[[#This Row],[PROJ PTS]]-MYRANKS_P[[#This Row],[REPL LEVEL]]</f>
        <v>-331</v>
      </c>
    </row>
    <row r="368" spans="1:21" x14ac:dyDescent="0.25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  <c r="T368" s="52">
        <f>VLOOKUP(MYRANKS_P[[#This Row],[POS]],REPLACEMENT_LEVEL[],2,FALSE)</f>
        <v>422</v>
      </c>
      <c r="U368" s="52">
        <f>MYRANKS_P[[#This Row],[PROJ PTS]]-MYRANKS_P[[#This Row],[REPL LEVEL]]</f>
        <v>-332</v>
      </c>
    </row>
    <row r="369" spans="1:21" x14ac:dyDescent="0.25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  <c r="T369" s="52">
        <f>VLOOKUP(MYRANKS_P[[#This Row],[POS]],REPLACEMENT_LEVEL[],2,FALSE)</f>
        <v>422</v>
      </c>
      <c r="U369" s="52">
        <f>MYRANKS_P[[#This Row],[PROJ PTS]]-MYRANKS_P[[#This Row],[REPL LEVEL]]</f>
        <v>-334</v>
      </c>
    </row>
    <row r="370" spans="1:21" x14ac:dyDescent="0.25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  <c r="T370" s="52">
        <f>VLOOKUP(MYRANKS_P[[#This Row],[POS]],REPLACEMENT_LEVEL[],2,FALSE)</f>
        <v>422</v>
      </c>
      <c r="U370" s="52">
        <f>MYRANKS_P[[#This Row],[PROJ PTS]]-MYRANKS_P[[#This Row],[REPL LEVEL]]</f>
        <v>-339</v>
      </c>
    </row>
    <row r="371" spans="1:21" x14ac:dyDescent="0.25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  <c r="T371" s="52">
        <f>VLOOKUP(MYRANKS_P[[#This Row],[POS]],REPLACEMENT_LEVEL[],2,FALSE)</f>
        <v>422</v>
      </c>
      <c r="U371" s="52">
        <f>MYRANKS_P[[#This Row],[PROJ PTS]]-MYRANKS_P[[#This Row],[REPL LEVEL]]</f>
        <v>-348</v>
      </c>
    </row>
    <row r="372" spans="1:21" x14ac:dyDescent="0.25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  <c r="T372" s="52">
        <f>VLOOKUP(MYRANKS_P[[#This Row],[POS]],REPLACEMENT_LEVEL[],2,FALSE)</f>
        <v>422</v>
      </c>
      <c r="U372" s="52">
        <f>MYRANKS_P[[#This Row],[PROJ PTS]]-MYRANKS_P[[#This Row],[REPL LEVEL]]</f>
        <v>-349</v>
      </c>
    </row>
    <row r="373" spans="1:21" x14ac:dyDescent="0.25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  <c r="T373" s="52">
        <f>VLOOKUP(MYRANKS_P[[#This Row],[POS]],REPLACEMENT_LEVEL[],2,FALSE)</f>
        <v>422</v>
      </c>
      <c r="U373" s="52">
        <f>MYRANKS_P[[#This Row],[PROJ PTS]]-MYRANKS_P[[#This Row],[REPL LEVEL]]</f>
        <v>-350</v>
      </c>
    </row>
    <row r="374" spans="1:21" x14ac:dyDescent="0.25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  <c r="T374" s="52">
        <f>VLOOKUP(MYRANKS_P[[#This Row],[POS]],REPLACEMENT_LEVEL[],2,FALSE)</f>
        <v>422</v>
      </c>
      <c r="U374" s="52">
        <f>MYRANKS_P[[#This Row],[PROJ PTS]]-MYRANKS_P[[#This Row],[REPL LEVEL]]</f>
        <v>-352</v>
      </c>
    </row>
    <row r="375" spans="1:21" x14ac:dyDescent="0.25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  <c r="T375" s="52">
        <f>VLOOKUP(MYRANKS_P[[#This Row],[POS]],REPLACEMENT_LEVEL[],2,FALSE)</f>
        <v>422</v>
      </c>
      <c r="U375" s="52">
        <f>MYRANKS_P[[#This Row],[PROJ PTS]]-MYRANKS_P[[#This Row],[REPL LEVEL]]</f>
        <v>-355</v>
      </c>
    </row>
    <row r="376" spans="1:21" x14ac:dyDescent="0.25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  <c r="T376" s="52">
        <f>VLOOKUP(MYRANKS_P[[#This Row],[POS]],REPLACEMENT_LEVEL[],2,FALSE)</f>
        <v>422</v>
      </c>
      <c r="U376" s="52">
        <f>MYRANKS_P[[#This Row],[PROJ PTS]]-MYRANKS_P[[#This Row],[REPL LEVEL]]</f>
        <v>-356</v>
      </c>
    </row>
    <row r="377" spans="1:21" x14ac:dyDescent="0.25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  <c r="T377" s="52">
        <f>VLOOKUP(MYRANKS_P[[#This Row],[POS]],REPLACEMENT_LEVEL[],2,FALSE)</f>
        <v>422</v>
      </c>
      <c r="U377" s="52">
        <f>MYRANKS_P[[#This Row],[PROJ PTS]]-MYRANKS_P[[#This Row],[REPL LEVEL]]</f>
        <v>-357</v>
      </c>
    </row>
    <row r="378" spans="1:21" x14ac:dyDescent="0.25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  <c r="T378" s="52">
        <f>VLOOKUP(MYRANKS_P[[#This Row],[POS]],REPLACEMENT_LEVEL[],2,FALSE)</f>
        <v>422</v>
      </c>
      <c r="U378" s="52">
        <f>MYRANKS_P[[#This Row],[PROJ PTS]]-MYRANKS_P[[#This Row],[REPL LEVEL]]</f>
        <v>-358</v>
      </c>
    </row>
    <row r="379" spans="1:21" x14ac:dyDescent="0.25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  <c r="T379" s="52">
        <f>VLOOKUP(MYRANKS_P[[#This Row],[POS]],REPLACEMENT_LEVEL[],2,FALSE)</f>
        <v>422</v>
      </c>
      <c r="U379" s="52">
        <f>MYRANKS_P[[#This Row],[PROJ PTS]]-MYRANKS_P[[#This Row],[REPL LEVEL]]</f>
        <v>-360</v>
      </c>
    </row>
    <row r="380" spans="1:21" x14ac:dyDescent="0.25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  <c r="T380" s="52">
        <f>VLOOKUP(MYRANKS_P[[#This Row],[POS]],REPLACEMENT_LEVEL[],2,FALSE)</f>
        <v>422</v>
      </c>
      <c r="U380" s="52">
        <f>MYRANKS_P[[#This Row],[PROJ PTS]]-MYRANKS_P[[#This Row],[REPL LEVEL]]</f>
        <v>-361</v>
      </c>
    </row>
    <row r="381" spans="1:21" x14ac:dyDescent="0.25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1" s="52">
        <f>VLOOKUP(MYRANKS_P[[#This Row],[POS]],REPLACEMENT_LEVEL[],2,FALSE)</f>
        <v>422</v>
      </c>
      <c r="U381" s="52">
        <f>MYRANKS_P[[#This Row],[PROJ PTS]]-MYRANKS_P[[#This Row],[REPL LEVEL]]</f>
        <v>-364</v>
      </c>
    </row>
    <row r="382" spans="1:21" x14ac:dyDescent="0.25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2" s="52">
        <f>VLOOKUP(MYRANKS_P[[#This Row],[POS]],REPLACEMENT_LEVEL[],2,FALSE)</f>
        <v>422</v>
      </c>
      <c r="U382" s="52">
        <f>MYRANKS_P[[#This Row],[PROJ PTS]]-MYRANKS_P[[#This Row],[REPL LEVEL]]</f>
        <v>-364</v>
      </c>
    </row>
    <row r="383" spans="1:21" x14ac:dyDescent="0.25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3" s="52">
        <f>VLOOKUP(MYRANKS_P[[#This Row],[POS]],REPLACEMENT_LEVEL[],2,FALSE)</f>
        <v>422</v>
      </c>
      <c r="U383" s="52">
        <f>MYRANKS_P[[#This Row],[PROJ PTS]]-MYRANKS_P[[#This Row],[REPL LEVEL]]</f>
        <v>-364</v>
      </c>
    </row>
    <row r="384" spans="1:21" x14ac:dyDescent="0.25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4" s="52">
        <f>VLOOKUP(MYRANKS_P[[#This Row],[POS]],REPLACEMENT_LEVEL[],2,FALSE)</f>
        <v>422</v>
      </c>
      <c r="U384" s="52">
        <f>MYRANKS_P[[#This Row],[PROJ PTS]]-MYRANKS_P[[#This Row],[REPL LEVEL]]</f>
        <v>-365</v>
      </c>
    </row>
    <row r="385" spans="1:21" x14ac:dyDescent="0.25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5" s="52">
        <f>VLOOKUP(MYRANKS_P[[#This Row],[POS]],REPLACEMENT_LEVEL[],2,FALSE)</f>
        <v>422</v>
      </c>
      <c r="U385" s="52">
        <f>MYRANKS_P[[#This Row],[PROJ PTS]]-MYRANKS_P[[#This Row],[REPL LEVEL]]</f>
        <v>-365</v>
      </c>
    </row>
    <row r="386" spans="1:21" x14ac:dyDescent="0.25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  <c r="T386" s="52">
        <f>VLOOKUP(MYRANKS_P[[#This Row],[POS]],REPLACEMENT_LEVEL[],2,FALSE)</f>
        <v>422</v>
      </c>
      <c r="U386" s="52">
        <f>MYRANKS_P[[#This Row],[PROJ PTS]]-MYRANKS_P[[#This Row],[REPL LEVEL]]</f>
        <v>-370</v>
      </c>
    </row>
    <row r="387" spans="1:21" x14ac:dyDescent="0.25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  <c r="T387" s="52">
        <f>VLOOKUP(MYRANKS_P[[#This Row],[POS]],REPLACEMENT_LEVEL[],2,FALSE)</f>
        <v>422</v>
      </c>
      <c r="U387" s="52">
        <f>MYRANKS_P[[#This Row],[PROJ PTS]]-MYRANKS_P[[#This Row],[REPL LEVEL]]</f>
        <v>-373</v>
      </c>
    </row>
    <row r="388" spans="1:21" x14ac:dyDescent="0.25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  <c r="T388" s="52">
        <f>VLOOKUP(MYRANKS_P[[#This Row],[POS]],REPLACEMENT_LEVEL[],2,FALSE)</f>
        <v>422</v>
      </c>
      <c r="U388" s="52">
        <f>MYRANKS_P[[#This Row],[PROJ PTS]]-MYRANKS_P[[#This Row],[REPL LEVEL]]</f>
        <v>-376</v>
      </c>
    </row>
    <row r="389" spans="1:21" x14ac:dyDescent="0.25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89" s="52">
        <f>VLOOKUP(MYRANKS_P[[#This Row],[POS]],REPLACEMENT_LEVEL[],2,FALSE)</f>
        <v>422</v>
      </c>
      <c r="U389" s="52">
        <f>MYRANKS_P[[#This Row],[PROJ PTS]]-MYRANKS_P[[#This Row],[REPL LEVEL]]</f>
        <v>-377</v>
      </c>
    </row>
    <row r="390" spans="1:21" x14ac:dyDescent="0.25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90" s="52">
        <f>VLOOKUP(MYRANKS_P[[#This Row],[POS]],REPLACEMENT_LEVEL[],2,FALSE)</f>
        <v>422</v>
      </c>
      <c r="U390" s="52">
        <f>MYRANKS_P[[#This Row],[PROJ PTS]]-MYRANKS_P[[#This Row],[REPL LEVEL]]</f>
        <v>-377</v>
      </c>
    </row>
    <row r="391" spans="1:21" x14ac:dyDescent="0.25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1" s="52">
        <f>VLOOKUP(MYRANKS_P[[#This Row],[POS]],REPLACEMENT_LEVEL[],2,FALSE)</f>
        <v>422</v>
      </c>
      <c r="U391" s="52">
        <f>MYRANKS_P[[#This Row],[PROJ PTS]]-MYRANKS_P[[#This Row],[REPL LEVEL]]</f>
        <v>-380</v>
      </c>
    </row>
    <row r="392" spans="1:21" x14ac:dyDescent="0.25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2" s="52">
        <f>VLOOKUP(MYRANKS_P[[#This Row],[POS]],REPLACEMENT_LEVEL[],2,FALSE)</f>
        <v>422</v>
      </c>
      <c r="U392" s="52">
        <f>MYRANKS_P[[#This Row],[PROJ PTS]]-MYRANKS_P[[#This Row],[REPL LEVEL]]</f>
        <v>-380</v>
      </c>
    </row>
    <row r="393" spans="1:21" x14ac:dyDescent="0.25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3" s="52">
        <f>VLOOKUP(MYRANKS_P[[#This Row],[POS]],REPLACEMENT_LEVEL[],2,FALSE)</f>
        <v>422</v>
      </c>
      <c r="U393" s="52">
        <f>MYRANKS_P[[#This Row],[PROJ PTS]]-MYRANKS_P[[#This Row],[REPL LEVEL]]</f>
        <v>-382</v>
      </c>
    </row>
    <row r="394" spans="1:21" x14ac:dyDescent="0.25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4" s="52">
        <f>VLOOKUP(MYRANKS_P[[#This Row],[POS]],REPLACEMENT_LEVEL[],2,FALSE)</f>
        <v>422</v>
      </c>
      <c r="U394" s="52">
        <f>MYRANKS_P[[#This Row],[PROJ PTS]]-MYRANKS_P[[#This Row],[REPL LEVEL]]</f>
        <v>-382</v>
      </c>
    </row>
    <row r="395" spans="1:21" x14ac:dyDescent="0.25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  <c r="T395" s="52">
        <f>VLOOKUP(MYRANKS_P[[#This Row],[POS]],REPLACEMENT_LEVEL[],2,FALSE)</f>
        <v>422</v>
      </c>
      <c r="U395" s="52">
        <f>MYRANKS_P[[#This Row],[PROJ PTS]]-MYRANKS_P[[#This Row],[REPL LEVEL]]</f>
        <v>-385</v>
      </c>
    </row>
    <row r="396" spans="1:21" x14ac:dyDescent="0.25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  <c r="T396" s="52">
        <f>VLOOKUP(MYRANKS_P[[#This Row],[POS]],REPLACEMENT_LEVEL[],2,FALSE)</f>
        <v>422</v>
      </c>
      <c r="U396" s="52">
        <f>MYRANKS_P[[#This Row],[PROJ PTS]]-MYRANKS_P[[#This Row],[REPL LEVEL]]</f>
        <v>-387</v>
      </c>
    </row>
    <row r="397" spans="1:21" x14ac:dyDescent="0.25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7" s="52">
        <f>VLOOKUP(MYRANKS_P[[#This Row],[POS]],REPLACEMENT_LEVEL[],2,FALSE)</f>
        <v>422</v>
      </c>
      <c r="U397" s="52">
        <f>MYRANKS_P[[#This Row],[PROJ PTS]]-MYRANKS_P[[#This Row],[REPL LEVEL]]</f>
        <v>-389</v>
      </c>
    </row>
    <row r="398" spans="1:21" x14ac:dyDescent="0.25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8" s="52">
        <f>VLOOKUP(MYRANKS_P[[#This Row],[POS]],REPLACEMENT_LEVEL[],2,FALSE)</f>
        <v>422</v>
      </c>
      <c r="U398" s="52">
        <f>MYRANKS_P[[#This Row],[PROJ PTS]]-MYRANKS_P[[#This Row],[REPL LEVEL]]</f>
        <v>-389</v>
      </c>
    </row>
    <row r="399" spans="1:21" x14ac:dyDescent="0.25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9" s="52">
        <f>VLOOKUP(MYRANKS_P[[#This Row],[POS]],REPLACEMENT_LEVEL[],2,FALSE)</f>
        <v>422</v>
      </c>
      <c r="U399" s="52">
        <f>MYRANKS_P[[#This Row],[PROJ PTS]]-MYRANKS_P[[#This Row],[REPL LEVEL]]</f>
        <v>-389</v>
      </c>
    </row>
    <row r="400" spans="1:21" x14ac:dyDescent="0.25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0" s="52">
        <f>VLOOKUP(MYRANKS_P[[#This Row],[POS]],REPLACEMENT_LEVEL[],2,FALSE)</f>
        <v>422</v>
      </c>
      <c r="U400" s="52">
        <f>MYRANKS_P[[#This Row],[PROJ PTS]]-MYRANKS_P[[#This Row],[REPL LEVEL]]</f>
        <v>-391</v>
      </c>
    </row>
    <row r="401" spans="1:21" x14ac:dyDescent="0.25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1" s="52">
        <f>VLOOKUP(MYRANKS_P[[#This Row],[POS]],REPLACEMENT_LEVEL[],2,FALSE)</f>
        <v>422</v>
      </c>
      <c r="U401" s="52">
        <f>MYRANKS_P[[#This Row],[PROJ PTS]]-MYRANKS_P[[#This Row],[REPL LEVEL]]</f>
        <v>-391</v>
      </c>
    </row>
    <row r="402" spans="1:21" x14ac:dyDescent="0.25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2" s="52">
        <f>VLOOKUP(MYRANKS_P[[#This Row],[POS]],REPLACEMENT_LEVEL[],2,FALSE)</f>
        <v>422</v>
      </c>
      <c r="U402" s="52">
        <f>MYRANKS_P[[#This Row],[PROJ PTS]]-MYRANKS_P[[#This Row],[REPL LEVEL]]</f>
        <v>-391</v>
      </c>
    </row>
    <row r="403" spans="1:21" x14ac:dyDescent="0.25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3" s="52">
        <f>VLOOKUP(MYRANKS_P[[#This Row],[POS]],REPLACEMENT_LEVEL[],2,FALSE)</f>
        <v>422</v>
      </c>
      <c r="U403" s="52">
        <f>MYRANKS_P[[#This Row],[PROJ PTS]]-MYRANKS_P[[#This Row],[REPL LEVEL]]</f>
        <v>-391</v>
      </c>
    </row>
    <row r="404" spans="1:21" x14ac:dyDescent="0.25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4" s="52">
        <f>VLOOKUP(MYRANKS_P[[#This Row],[POS]],REPLACEMENT_LEVEL[],2,FALSE)</f>
        <v>422</v>
      </c>
      <c r="U404" s="52">
        <f>MYRANKS_P[[#This Row],[PROJ PTS]]-MYRANKS_P[[#This Row],[REPL LEVEL]]</f>
        <v>-391</v>
      </c>
    </row>
    <row r="405" spans="1:21" x14ac:dyDescent="0.25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5" s="52">
        <f>VLOOKUP(MYRANKS_P[[#This Row],[POS]],REPLACEMENT_LEVEL[],2,FALSE)</f>
        <v>422</v>
      </c>
      <c r="U405" s="52">
        <f>MYRANKS_P[[#This Row],[PROJ PTS]]-MYRANKS_P[[#This Row],[REPL LEVEL]]</f>
        <v>-393</v>
      </c>
    </row>
    <row r="406" spans="1:21" x14ac:dyDescent="0.25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6" s="52">
        <f>VLOOKUP(MYRANKS_P[[#This Row],[POS]],REPLACEMENT_LEVEL[],2,FALSE)</f>
        <v>422</v>
      </c>
      <c r="U406" s="52">
        <f>MYRANKS_P[[#This Row],[PROJ PTS]]-MYRANKS_P[[#This Row],[REPL LEVEL]]</f>
        <v>-393</v>
      </c>
    </row>
    <row r="407" spans="1:21" x14ac:dyDescent="0.25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7" s="52">
        <f>VLOOKUP(MYRANKS_P[[#This Row],[POS]],REPLACEMENT_LEVEL[],2,FALSE)</f>
        <v>422</v>
      </c>
      <c r="U407" s="52">
        <f>MYRANKS_P[[#This Row],[PROJ PTS]]-MYRANKS_P[[#This Row],[REPL LEVEL]]</f>
        <v>-394</v>
      </c>
    </row>
    <row r="408" spans="1:21" x14ac:dyDescent="0.25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8" s="52">
        <f>VLOOKUP(MYRANKS_P[[#This Row],[POS]],REPLACEMENT_LEVEL[],2,FALSE)</f>
        <v>422</v>
      </c>
      <c r="U408" s="52">
        <f>MYRANKS_P[[#This Row],[PROJ PTS]]-MYRANKS_P[[#This Row],[REPL LEVEL]]</f>
        <v>-394</v>
      </c>
    </row>
    <row r="409" spans="1:21" x14ac:dyDescent="0.25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9" s="52">
        <f>VLOOKUP(MYRANKS_P[[#This Row],[POS]],REPLACEMENT_LEVEL[],2,FALSE)</f>
        <v>422</v>
      </c>
      <c r="U409" s="52">
        <f>MYRANKS_P[[#This Row],[PROJ PTS]]-MYRANKS_P[[#This Row],[REPL LEVEL]]</f>
        <v>-394</v>
      </c>
    </row>
    <row r="410" spans="1:21" x14ac:dyDescent="0.25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0" s="52">
        <f>VLOOKUP(MYRANKS_P[[#This Row],[POS]],REPLACEMENT_LEVEL[],2,FALSE)</f>
        <v>422</v>
      </c>
      <c r="U410" s="52">
        <f>MYRANKS_P[[#This Row],[PROJ PTS]]-MYRANKS_P[[#This Row],[REPL LEVEL]]</f>
        <v>-394</v>
      </c>
    </row>
    <row r="411" spans="1:21" x14ac:dyDescent="0.25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1" s="52">
        <f>VLOOKUP(MYRANKS_P[[#This Row],[POS]],REPLACEMENT_LEVEL[],2,FALSE)</f>
        <v>422</v>
      </c>
      <c r="U411" s="52">
        <f>MYRANKS_P[[#This Row],[PROJ PTS]]-MYRANKS_P[[#This Row],[REPL LEVEL]]</f>
        <v>-394</v>
      </c>
    </row>
    <row r="412" spans="1:21" x14ac:dyDescent="0.25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2" s="52">
        <f>VLOOKUP(MYRANKS_P[[#This Row],[POS]],REPLACEMENT_LEVEL[],2,FALSE)</f>
        <v>422</v>
      </c>
      <c r="U412" s="52">
        <f>MYRANKS_P[[#This Row],[PROJ PTS]]-MYRANKS_P[[#This Row],[REPL LEVEL]]</f>
        <v>-394</v>
      </c>
    </row>
    <row r="413" spans="1:21" x14ac:dyDescent="0.25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3" s="52">
        <f>VLOOKUP(MYRANKS_P[[#This Row],[POS]],REPLACEMENT_LEVEL[],2,FALSE)</f>
        <v>422</v>
      </c>
      <c r="U413" s="52">
        <f>MYRANKS_P[[#This Row],[PROJ PTS]]-MYRANKS_P[[#This Row],[REPL LEVEL]]</f>
        <v>-394</v>
      </c>
    </row>
    <row r="414" spans="1:21" x14ac:dyDescent="0.25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  <c r="T414" s="52">
        <f>VLOOKUP(MYRANKS_P[[#This Row],[POS]],REPLACEMENT_LEVEL[],2,FALSE)</f>
        <v>422</v>
      </c>
      <c r="U414" s="52">
        <f>MYRANKS_P[[#This Row],[PROJ PTS]]-MYRANKS_P[[#This Row],[REPL LEVEL]]</f>
        <v>-396</v>
      </c>
    </row>
    <row r="415" spans="1:21" x14ac:dyDescent="0.25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  <c r="T415" s="52">
        <f>VLOOKUP(MYRANKS_P[[#This Row],[POS]],REPLACEMENT_LEVEL[],2,FALSE)</f>
        <v>422</v>
      </c>
      <c r="U415" s="52">
        <f>MYRANKS_P[[#This Row],[PROJ PTS]]-MYRANKS_P[[#This Row],[REPL LEVEL]]</f>
        <v>-398</v>
      </c>
    </row>
    <row r="416" spans="1:21" x14ac:dyDescent="0.25">
      <c r="A416" s="44" t="s">
        <v>14557</v>
      </c>
      <c r="B416" s="46" t="str">
        <f>VLOOKUP(MYRANKS_P[[#This Row],[PLAYERID]],PLAYERIDMAP[],COLUMN(PLAYERIDMAP[LASTNAME]),FALSE)</f>
        <v>Aardsma</v>
      </c>
      <c r="C416" s="59" t="str">
        <f>VLOOKUP(MYRANKS_P[[#This Row],[PLAYERID]],PLAYERIDMAP[],COLUMN(PLAYERIDMAP[FIRSTNAME]),FALSE)</f>
        <v>David</v>
      </c>
      <c r="D416" s="59" t="str">
        <f>VLOOKUP(MYRANKS_P[[#This Row],[PLAYERID]],PLAYERIDMAP[],COLUMN(PLAYERIDMAP[TEAM]),FALSE)</f>
        <v>NYY</v>
      </c>
      <c r="E416" s="59" t="str">
        <f>VLOOKUP(MYRANKS_P[[#This Row],[PLAYERID]],PLAYERIDMAP[],COLUMN(PLAYERIDMAP[POS]),FALSE)</f>
        <v>P</v>
      </c>
      <c r="F416" s="59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6" s="52">
        <f>VLOOKUP(MYRANKS_P[[#This Row],[POS]],REPLACEMENT_LEVEL[],2,FALSE)</f>
        <v>422</v>
      </c>
      <c r="U416" s="52">
        <f>MYRANKS_P[[#This Row],[PROJ PTS]]-MYRANKS_P[[#This Row],[REPL LEVEL]]</f>
        <v>-417</v>
      </c>
    </row>
    <row r="417" spans="1:21" x14ac:dyDescent="0.25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7" s="52">
        <f>VLOOKUP(MYRANKS_P[[#This Row],[POS]],REPLACEMENT_LEVEL[],2,FALSE)</f>
        <v>422</v>
      </c>
      <c r="U417" s="52">
        <f>MYRANKS_P[[#This Row],[PROJ PTS]]-MYRANKS_P[[#This Row],[REPL LEVEL]]</f>
        <v>-417</v>
      </c>
    </row>
    <row r="418" spans="1:21" x14ac:dyDescent="0.25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8" s="52">
        <f>VLOOKUP(MYRANKS_P[[#This Row],[POS]],REPLACEMENT_LEVEL[],2,FALSE)</f>
        <v>422</v>
      </c>
      <c r="U418" s="52">
        <f>MYRANKS_P[[#This Row],[PROJ PTS]]-MYRANKS_P[[#This Row],[REPL LEVEL]]</f>
        <v>-417</v>
      </c>
    </row>
    <row r="419" spans="1:21" x14ac:dyDescent="0.25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9" s="52">
        <f>VLOOKUP(MYRANKS_P[[#This Row],[POS]],REPLACEMENT_LEVEL[],2,FALSE)</f>
        <v>422</v>
      </c>
      <c r="U419" s="52">
        <f>MYRANKS_P[[#This Row],[PROJ PTS]]-MYRANKS_P[[#This Row],[REPL LEVEL]]</f>
        <v>-417</v>
      </c>
    </row>
    <row r="420" spans="1:21" x14ac:dyDescent="0.25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0" s="52">
        <f>VLOOKUP(MYRANKS_P[[#This Row],[POS]],REPLACEMENT_LEVEL[],2,FALSE)</f>
        <v>422</v>
      </c>
      <c r="U420" s="52">
        <f>MYRANKS_P[[#This Row],[PROJ PTS]]-MYRANKS_P[[#This Row],[REPL LEVEL]]</f>
        <v>-417</v>
      </c>
    </row>
    <row r="421" spans="1:21" x14ac:dyDescent="0.25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1" s="52">
        <f>VLOOKUP(MYRANKS_P[[#This Row],[POS]],REPLACEMENT_LEVEL[],2,FALSE)</f>
        <v>422</v>
      </c>
      <c r="U421" s="52">
        <f>MYRANKS_P[[#This Row],[PROJ PTS]]-MYRANKS_P[[#This Row],[REPL LEVEL]]</f>
        <v>-417</v>
      </c>
    </row>
    <row r="422" spans="1:21" x14ac:dyDescent="0.25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2" s="52">
        <f>VLOOKUP(MYRANKS_P[[#This Row],[POS]],REPLACEMENT_LEVEL[],2,FALSE)</f>
        <v>422</v>
      </c>
      <c r="U422" s="52">
        <f>MYRANKS_P[[#This Row],[PROJ PTS]]-MYRANKS_P[[#This Row],[REPL LEVEL]]</f>
        <v>-417</v>
      </c>
    </row>
    <row r="423" spans="1:21" x14ac:dyDescent="0.25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3" s="52">
        <f>VLOOKUP(MYRANKS_P[[#This Row],[POS]],REPLACEMENT_LEVEL[],2,FALSE)</f>
        <v>422</v>
      </c>
      <c r="U423" s="52">
        <f>MYRANKS_P[[#This Row],[PROJ PTS]]-MYRANKS_P[[#This Row],[REPL LEVEL]]</f>
        <v>-417</v>
      </c>
    </row>
    <row r="424" spans="1:21" x14ac:dyDescent="0.25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4" s="52">
        <f>VLOOKUP(MYRANKS_P[[#This Row],[POS]],REPLACEMENT_LEVEL[],2,FALSE)</f>
        <v>422</v>
      </c>
      <c r="U424" s="52">
        <f>MYRANKS_P[[#This Row],[PROJ PTS]]-MYRANKS_P[[#This Row],[REPL LEVEL]]</f>
        <v>-417</v>
      </c>
    </row>
    <row r="425" spans="1:21" x14ac:dyDescent="0.25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5" s="52">
        <f>VLOOKUP(MYRANKS_P[[#This Row],[POS]],REPLACEMENT_LEVEL[],2,FALSE)</f>
        <v>422</v>
      </c>
      <c r="U425" s="52">
        <f>MYRANKS_P[[#This Row],[PROJ PTS]]-MYRANKS_P[[#This Row],[REPL LEVEL]]</f>
        <v>-417</v>
      </c>
    </row>
    <row r="426" spans="1:21" x14ac:dyDescent="0.25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6" s="52">
        <f>VLOOKUP(MYRANKS_P[[#This Row],[POS]],REPLACEMENT_LEVEL[],2,FALSE)</f>
        <v>422</v>
      </c>
      <c r="U426" s="52">
        <f>MYRANKS_P[[#This Row],[PROJ PTS]]-MYRANKS_P[[#This Row],[REPL LEVEL]]</f>
        <v>-417</v>
      </c>
    </row>
    <row r="427" spans="1:21" x14ac:dyDescent="0.25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7" s="52">
        <f>VLOOKUP(MYRANKS_P[[#This Row],[POS]],REPLACEMENT_LEVEL[],2,FALSE)</f>
        <v>422</v>
      </c>
      <c r="U427" s="52">
        <f>MYRANKS_P[[#This Row],[PROJ PTS]]-MYRANKS_P[[#This Row],[REPL LEVEL]]</f>
        <v>-417</v>
      </c>
    </row>
    <row r="428" spans="1:21" x14ac:dyDescent="0.25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8" s="52">
        <f>VLOOKUP(MYRANKS_P[[#This Row],[POS]],REPLACEMENT_LEVEL[],2,FALSE)</f>
        <v>422</v>
      </c>
      <c r="U428" s="52">
        <f>MYRANKS_P[[#This Row],[PROJ PTS]]-MYRANKS_P[[#This Row],[REPL LEVEL]]</f>
        <v>-417</v>
      </c>
    </row>
    <row r="429" spans="1:21" x14ac:dyDescent="0.25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9" s="52">
        <f>VLOOKUP(MYRANKS_P[[#This Row],[POS]],REPLACEMENT_LEVEL[],2,FALSE)</f>
        <v>422</v>
      </c>
      <c r="U429" s="52">
        <f>MYRANKS_P[[#This Row],[PROJ PTS]]-MYRANKS_P[[#This Row],[REPL LEVEL]]</f>
        <v>-417</v>
      </c>
    </row>
    <row r="430" spans="1:21" x14ac:dyDescent="0.25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0" s="52">
        <f>VLOOKUP(MYRANKS_P[[#This Row],[POS]],REPLACEMENT_LEVEL[],2,FALSE)</f>
        <v>422</v>
      </c>
      <c r="U430" s="52">
        <f>MYRANKS_P[[#This Row],[PROJ PTS]]-MYRANKS_P[[#This Row],[REPL LEVEL]]</f>
        <v>-417</v>
      </c>
    </row>
    <row r="431" spans="1:21" x14ac:dyDescent="0.25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1" s="52">
        <f>VLOOKUP(MYRANKS_P[[#This Row],[POS]],REPLACEMENT_LEVEL[],2,FALSE)</f>
        <v>422</v>
      </c>
      <c r="U431" s="52">
        <f>MYRANKS_P[[#This Row],[PROJ PTS]]-MYRANKS_P[[#This Row],[REPL LEVEL]]</f>
        <v>-417</v>
      </c>
    </row>
    <row r="432" spans="1:21" x14ac:dyDescent="0.25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2" s="52">
        <f>VLOOKUP(MYRANKS_P[[#This Row],[POS]],REPLACEMENT_LEVEL[],2,FALSE)</f>
        <v>422</v>
      </c>
      <c r="U432" s="52">
        <f>MYRANKS_P[[#This Row],[PROJ PTS]]-MYRANKS_P[[#This Row],[REPL LEVEL]]</f>
        <v>-417</v>
      </c>
    </row>
    <row r="433" spans="1:21" x14ac:dyDescent="0.25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3" s="52">
        <f>VLOOKUP(MYRANKS_P[[#This Row],[POS]],REPLACEMENT_LEVEL[],2,FALSE)</f>
        <v>422</v>
      </c>
      <c r="U433" s="52">
        <f>MYRANKS_P[[#This Row],[PROJ PTS]]-MYRANKS_P[[#This Row],[REPL LEVEL]]</f>
        <v>-417</v>
      </c>
    </row>
    <row r="434" spans="1:21" x14ac:dyDescent="0.25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4" s="52">
        <f>VLOOKUP(MYRANKS_P[[#This Row],[POS]],REPLACEMENT_LEVEL[],2,FALSE)</f>
        <v>422</v>
      </c>
      <c r="U434" s="52">
        <f>MYRANKS_P[[#This Row],[PROJ PTS]]-MYRANKS_P[[#This Row],[REPL LEVEL]]</f>
        <v>-417</v>
      </c>
    </row>
    <row r="435" spans="1:21" x14ac:dyDescent="0.25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5" s="52">
        <f>VLOOKUP(MYRANKS_P[[#This Row],[POS]],REPLACEMENT_LEVEL[],2,FALSE)</f>
        <v>422</v>
      </c>
      <c r="U435" s="52">
        <f>MYRANKS_P[[#This Row],[PROJ PTS]]-MYRANKS_P[[#This Row],[REPL LEVEL]]</f>
        <v>-417</v>
      </c>
    </row>
    <row r="436" spans="1:21" x14ac:dyDescent="0.25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6" s="52">
        <f>VLOOKUP(MYRANKS_P[[#This Row],[POS]],REPLACEMENT_LEVEL[],2,FALSE)</f>
        <v>422</v>
      </c>
      <c r="U436" s="52">
        <f>MYRANKS_P[[#This Row],[PROJ PTS]]-MYRANKS_P[[#This Row],[REPL LEVEL]]</f>
        <v>-417</v>
      </c>
    </row>
    <row r="437" spans="1:21" x14ac:dyDescent="0.25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7" s="52">
        <f>VLOOKUP(MYRANKS_P[[#This Row],[POS]],REPLACEMENT_LEVEL[],2,FALSE)</f>
        <v>422</v>
      </c>
      <c r="U437" s="52">
        <f>MYRANKS_P[[#This Row],[PROJ PTS]]-MYRANKS_P[[#This Row],[REPL LEVEL]]</f>
        <v>-417</v>
      </c>
    </row>
    <row r="438" spans="1:21" x14ac:dyDescent="0.25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8" s="52">
        <f>VLOOKUP(MYRANKS_P[[#This Row],[POS]],REPLACEMENT_LEVEL[],2,FALSE)</f>
        <v>422</v>
      </c>
      <c r="U438" s="52">
        <f>MYRANKS_P[[#This Row],[PROJ PTS]]-MYRANKS_P[[#This Row],[REPL LEVEL]]</f>
        <v>-417</v>
      </c>
    </row>
    <row r="439" spans="1:21" x14ac:dyDescent="0.25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9" s="52">
        <f>VLOOKUP(MYRANKS_P[[#This Row],[POS]],REPLACEMENT_LEVEL[],2,FALSE)</f>
        <v>422</v>
      </c>
      <c r="U439" s="52">
        <f>MYRANKS_P[[#This Row],[PROJ PTS]]-MYRANKS_P[[#This Row],[REPL LEVEL]]</f>
        <v>-417</v>
      </c>
    </row>
    <row r="440" spans="1:21" x14ac:dyDescent="0.25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0" s="52">
        <f>VLOOKUP(MYRANKS_P[[#This Row],[POS]],REPLACEMENT_LEVEL[],2,FALSE)</f>
        <v>422</v>
      </c>
      <c r="U440" s="52">
        <f>MYRANKS_P[[#This Row],[PROJ PTS]]-MYRANKS_P[[#This Row],[REPL LEVEL]]</f>
        <v>-417</v>
      </c>
    </row>
    <row r="441" spans="1:21" x14ac:dyDescent="0.25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1" s="52">
        <f>VLOOKUP(MYRANKS_P[[#This Row],[POS]],REPLACEMENT_LEVEL[],2,FALSE)</f>
        <v>422</v>
      </c>
      <c r="U441" s="52">
        <f>MYRANKS_P[[#This Row],[PROJ PTS]]-MYRANKS_P[[#This Row],[REPL LEVEL]]</f>
        <v>-417</v>
      </c>
    </row>
    <row r="442" spans="1:21" x14ac:dyDescent="0.25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2" s="52">
        <f>VLOOKUP(MYRANKS_P[[#This Row],[POS]],REPLACEMENT_LEVEL[],2,FALSE)</f>
        <v>422</v>
      </c>
      <c r="U442" s="52">
        <f>MYRANKS_P[[#This Row],[PROJ PTS]]-MYRANKS_P[[#This Row],[REPL LEVEL]]</f>
        <v>-417</v>
      </c>
    </row>
    <row r="443" spans="1:21" x14ac:dyDescent="0.25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3" s="52">
        <f>VLOOKUP(MYRANKS_P[[#This Row],[POS]],REPLACEMENT_LEVEL[],2,FALSE)</f>
        <v>422</v>
      </c>
      <c r="U443" s="52">
        <f>MYRANKS_P[[#This Row],[PROJ PTS]]-MYRANKS_P[[#This Row],[REPL LEVEL]]</f>
        <v>-417</v>
      </c>
    </row>
    <row r="444" spans="1:21" x14ac:dyDescent="0.25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4" s="52">
        <f>VLOOKUP(MYRANKS_P[[#This Row],[POS]],REPLACEMENT_LEVEL[],2,FALSE)</f>
        <v>422</v>
      </c>
      <c r="U444" s="52">
        <f>MYRANKS_P[[#This Row],[PROJ PTS]]-MYRANKS_P[[#This Row],[REPL LEVEL]]</f>
        <v>-417</v>
      </c>
    </row>
    <row r="445" spans="1:21" x14ac:dyDescent="0.25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5" s="52">
        <f>VLOOKUP(MYRANKS_P[[#This Row],[POS]],REPLACEMENT_LEVEL[],2,FALSE)</f>
        <v>422</v>
      </c>
      <c r="U445" s="52">
        <f>MYRANKS_P[[#This Row],[PROJ PTS]]-MYRANKS_P[[#This Row],[REPL LEVEL]]</f>
        <v>-417</v>
      </c>
    </row>
    <row r="446" spans="1:21" x14ac:dyDescent="0.25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6" s="52">
        <f>VLOOKUP(MYRANKS_P[[#This Row],[POS]],REPLACEMENT_LEVEL[],2,FALSE)</f>
        <v>422</v>
      </c>
      <c r="U446" s="52">
        <f>MYRANKS_P[[#This Row],[PROJ PTS]]-MYRANKS_P[[#This Row],[REPL LEVEL]]</f>
        <v>-417</v>
      </c>
    </row>
    <row r="447" spans="1:21" x14ac:dyDescent="0.25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7" s="52">
        <f>VLOOKUP(MYRANKS_P[[#This Row],[POS]],REPLACEMENT_LEVEL[],2,FALSE)</f>
        <v>422</v>
      </c>
      <c r="U447" s="52">
        <f>MYRANKS_P[[#This Row],[PROJ PTS]]-MYRANKS_P[[#This Row],[REPL LEVEL]]</f>
        <v>-417</v>
      </c>
    </row>
    <row r="448" spans="1:21" x14ac:dyDescent="0.25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8" s="52">
        <f>VLOOKUP(MYRANKS_P[[#This Row],[POS]],REPLACEMENT_LEVEL[],2,FALSE)</f>
        <v>422</v>
      </c>
      <c r="U448" s="52">
        <f>MYRANKS_P[[#This Row],[PROJ PTS]]-MYRANKS_P[[#This Row],[REPL LEVEL]]</f>
        <v>-417</v>
      </c>
    </row>
    <row r="449" spans="1:21" x14ac:dyDescent="0.25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9" s="52">
        <f>VLOOKUP(MYRANKS_P[[#This Row],[POS]],REPLACEMENT_LEVEL[],2,FALSE)</f>
        <v>422</v>
      </c>
      <c r="U449" s="52">
        <f>MYRANKS_P[[#This Row],[PROJ PTS]]-MYRANKS_P[[#This Row],[REPL LEVEL]]</f>
        <v>-417</v>
      </c>
    </row>
    <row r="450" spans="1:21" x14ac:dyDescent="0.25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0" s="52">
        <f>VLOOKUP(MYRANKS_P[[#This Row],[POS]],REPLACEMENT_LEVEL[],2,FALSE)</f>
        <v>422</v>
      </c>
      <c r="U450" s="52">
        <f>MYRANKS_P[[#This Row],[PROJ PTS]]-MYRANKS_P[[#This Row],[REPL LEVEL]]</f>
        <v>-417</v>
      </c>
    </row>
    <row r="451" spans="1:21" x14ac:dyDescent="0.25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1" s="52">
        <f>VLOOKUP(MYRANKS_P[[#This Row],[POS]],REPLACEMENT_LEVEL[],2,FALSE)</f>
        <v>422</v>
      </c>
      <c r="U451" s="52">
        <f>MYRANKS_P[[#This Row],[PROJ PTS]]-MYRANKS_P[[#This Row],[REPL LEVEL]]</f>
        <v>-417</v>
      </c>
    </row>
    <row r="452" spans="1:21" x14ac:dyDescent="0.25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2" s="52">
        <f>VLOOKUP(MYRANKS_P[[#This Row],[POS]],REPLACEMENT_LEVEL[],2,FALSE)</f>
        <v>422</v>
      </c>
      <c r="U452" s="52">
        <f>MYRANKS_P[[#This Row],[PROJ PTS]]-MYRANKS_P[[#This Row],[REPL LEVEL]]</f>
        <v>-417</v>
      </c>
    </row>
    <row r="453" spans="1:21" x14ac:dyDescent="0.25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3" s="52">
        <f>VLOOKUP(MYRANKS_P[[#This Row],[POS]],REPLACEMENT_LEVEL[],2,FALSE)</f>
        <v>422</v>
      </c>
      <c r="U453" s="52">
        <f>MYRANKS_P[[#This Row],[PROJ PTS]]-MYRANKS_P[[#This Row],[REPL LEVEL]]</f>
        <v>-417</v>
      </c>
    </row>
    <row r="454" spans="1:21" x14ac:dyDescent="0.25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4" s="52">
        <f>VLOOKUP(MYRANKS_P[[#This Row],[POS]],REPLACEMENT_LEVEL[],2,FALSE)</f>
        <v>422</v>
      </c>
      <c r="U454" s="52">
        <f>MYRANKS_P[[#This Row],[PROJ PTS]]-MYRANKS_P[[#This Row],[REPL LEVEL]]</f>
        <v>-417</v>
      </c>
    </row>
    <row r="455" spans="1:21" x14ac:dyDescent="0.25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5" s="52">
        <f>VLOOKUP(MYRANKS_P[[#This Row],[POS]],REPLACEMENT_LEVEL[],2,FALSE)</f>
        <v>422</v>
      </c>
      <c r="U455" s="52">
        <f>MYRANKS_P[[#This Row],[PROJ PTS]]-MYRANKS_P[[#This Row],[REPL LEVEL]]</f>
        <v>-417</v>
      </c>
    </row>
    <row r="456" spans="1:21" x14ac:dyDescent="0.25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6" s="52">
        <f>VLOOKUP(MYRANKS_P[[#This Row],[POS]],REPLACEMENT_LEVEL[],2,FALSE)</f>
        <v>422</v>
      </c>
      <c r="U456" s="52">
        <f>MYRANKS_P[[#This Row],[PROJ PTS]]-MYRANKS_P[[#This Row],[REPL LEVEL]]</f>
        <v>-417</v>
      </c>
    </row>
    <row r="457" spans="1:21" x14ac:dyDescent="0.25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7" s="52">
        <f>VLOOKUP(MYRANKS_P[[#This Row],[POS]],REPLACEMENT_LEVEL[],2,FALSE)</f>
        <v>422</v>
      </c>
      <c r="U457" s="52">
        <f>MYRANKS_P[[#This Row],[PROJ PTS]]-MYRANKS_P[[#This Row],[REPL LEVEL]]</f>
        <v>-417</v>
      </c>
    </row>
    <row r="458" spans="1:21" x14ac:dyDescent="0.25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8" s="52">
        <f>VLOOKUP(MYRANKS_P[[#This Row],[POS]],REPLACEMENT_LEVEL[],2,FALSE)</f>
        <v>422</v>
      </c>
      <c r="U458" s="52">
        <f>MYRANKS_P[[#This Row],[PROJ PTS]]-MYRANKS_P[[#This Row],[REPL LEVEL]]</f>
        <v>-417</v>
      </c>
    </row>
    <row r="459" spans="1:21" x14ac:dyDescent="0.25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9" s="52">
        <f>VLOOKUP(MYRANKS_P[[#This Row],[POS]],REPLACEMENT_LEVEL[],2,FALSE)</f>
        <v>422</v>
      </c>
      <c r="U459" s="52">
        <f>MYRANKS_P[[#This Row],[PROJ PTS]]-MYRANKS_P[[#This Row],[REPL LEVEL]]</f>
        <v>-417</v>
      </c>
    </row>
    <row r="460" spans="1:21" x14ac:dyDescent="0.25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0" s="52">
        <f>VLOOKUP(MYRANKS_P[[#This Row],[POS]],REPLACEMENT_LEVEL[],2,FALSE)</f>
        <v>422</v>
      </c>
      <c r="U460" s="52">
        <f>MYRANKS_P[[#This Row],[PROJ PTS]]-MYRANKS_P[[#This Row],[REPL LEVEL]]</f>
        <v>-417</v>
      </c>
    </row>
    <row r="461" spans="1:21" x14ac:dyDescent="0.25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1" s="52">
        <f>VLOOKUP(MYRANKS_P[[#This Row],[POS]],REPLACEMENT_LEVEL[],2,FALSE)</f>
        <v>422</v>
      </c>
      <c r="U461" s="52">
        <f>MYRANKS_P[[#This Row],[PROJ PTS]]-MYRANKS_P[[#This Row],[REPL LEVEL]]</f>
        <v>-417</v>
      </c>
    </row>
    <row r="462" spans="1:21" x14ac:dyDescent="0.25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2" s="52">
        <f>VLOOKUP(MYRANKS_P[[#This Row],[POS]],REPLACEMENT_LEVEL[],2,FALSE)</f>
        <v>422</v>
      </c>
      <c r="U462" s="52">
        <f>MYRANKS_P[[#This Row],[PROJ PTS]]-MYRANKS_P[[#This Row],[REPL LEVEL]]</f>
        <v>-417</v>
      </c>
    </row>
    <row r="463" spans="1:21" x14ac:dyDescent="0.25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3" s="52">
        <f>VLOOKUP(MYRANKS_P[[#This Row],[POS]],REPLACEMENT_LEVEL[],2,FALSE)</f>
        <v>422</v>
      </c>
      <c r="U463" s="52">
        <f>MYRANKS_P[[#This Row],[PROJ PTS]]-MYRANKS_P[[#This Row],[REPL LEVEL]]</f>
        <v>-417</v>
      </c>
    </row>
    <row r="464" spans="1:21" x14ac:dyDescent="0.25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4" s="52">
        <f>VLOOKUP(MYRANKS_P[[#This Row],[POS]],REPLACEMENT_LEVEL[],2,FALSE)</f>
        <v>422</v>
      </c>
      <c r="U464" s="52">
        <f>MYRANKS_P[[#This Row],[PROJ PTS]]-MYRANKS_P[[#This Row],[REPL LEVEL]]</f>
        <v>-417</v>
      </c>
    </row>
    <row r="465" spans="1:21" x14ac:dyDescent="0.25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5" s="52">
        <f>VLOOKUP(MYRANKS_P[[#This Row],[POS]],REPLACEMENT_LEVEL[],2,FALSE)</f>
        <v>422</v>
      </c>
      <c r="U465" s="52">
        <f>MYRANKS_P[[#This Row],[PROJ PTS]]-MYRANKS_P[[#This Row],[REPL LEVEL]]</f>
        <v>-417</v>
      </c>
    </row>
    <row r="466" spans="1:21" x14ac:dyDescent="0.25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6" s="52">
        <f>VLOOKUP(MYRANKS_P[[#This Row],[POS]],REPLACEMENT_LEVEL[],2,FALSE)</f>
        <v>422</v>
      </c>
      <c r="U466" s="52">
        <f>MYRANKS_P[[#This Row],[PROJ PTS]]-MYRANKS_P[[#This Row],[REPL LEVEL]]</f>
        <v>-417</v>
      </c>
    </row>
    <row r="467" spans="1:21" x14ac:dyDescent="0.25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7" s="52">
        <f>VLOOKUP(MYRANKS_P[[#This Row],[POS]],REPLACEMENT_LEVEL[],2,FALSE)</f>
        <v>422</v>
      </c>
      <c r="U467" s="52">
        <f>MYRANKS_P[[#This Row],[PROJ PTS]]-MYRANKS_P[[#This Row],[REPL LEVEL]]</f>
        <v>-417</v>
      </c>
    </row>
    <row r="468" spans="1:21" x14ac:dyDescent="0.25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8" s="52">
        <f>VLOOKUP(MYRANKS_P[[#This Row],[POS]],REPLACEMENT_LEVEL[],2,FALSE)</f>
        <v>422</v>
      </c>
      <c r="U468" s="52">
        <f>MYRANKS_P[[#This Row],[PROJ PTS]]-MYRANKS_P[[#This Row],[REPL LEVEL]]</f>
        <v>-417</v>
      </c>
    </row>
    <row r="469" spans="1:21" x14ac:dyDescent="0.25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9" s="52">
        <f>VLOOKUP(MYRANKS_P[[#This Row],[POS]],REPLACEMENT_LEVEL[],2,FALSE)</f>
        <v>422</v>
      </c>
      <c r="U469" s="52">
        <f>MYRANKS_P[[#This Row],[PROJ PTS]]-MYRANKS_P[[#This Row],[REPL LEVEL]]</f>
        <v>-417</v>
      </c>
    </row>
    <row r="470" spans="1:21" x14ac:dyDescent="0.25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0" s="52">
        <f>VLOOKUP(MYRANKS_P[[#This Row],[POS]],REPLACEMENT_LEVEL[],2,FALSE)</f>
        <v>422</v>
      </c>
      <c r="U470" s="52">
        <f>MYRANKS_P[[#This Row],[PROJ PTS]]-MYRANKS_P[[#This Row],[REPL LEVEL]]</f>
        <v>-417</v>
      </c>
    </row>
    <row r="471" spans="1:21" x14ac:dyDescent="0.25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1" s="52">
        <f>VLOOKUP(MYRANKS_P[[#This Row],[POS]],REPLACEMENT_LEVEL[],2,FALSE)</f>
        <v>422</v>
      </c>
      <c r="U471" s="52">
        <f>MYRANKS_P[[#This Row],[PROJ PTS]]-MYRANKS_P[[#This Row],[REPL LEVEL]]</f>
        <v>-417</v>
      </c>
    </row>
    <row r="472" spans="1:21" x14ac:dyDescent="0.25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2" s="52">
        <f>VLOOKUP(MYRANKS_P[[#This Row],[POS]],REPLACEMENT_LEVEL[],2,FALSE)</f>
        <v>422</v>
      </c>
      <c r="U472" s="52">
        <f>MYRANKS_P[[#This Row],[PROJ PTS]]-MYRANKS_P[[#This Row],[REPL LEVEL]]</f>
        <v>-417</v>
      </c>
    </row>
    <row r="473" spans="1:21" x14ac:dyDescent="0.25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3" s="52">
        <f>VLOOKUP(MYRANKS_P[[#This Row],[POS]],REPLACEMENT_LEVEL[],2,FALSE)</f>
        <v>422</v>
      </c>
      <c r="U473" s="52">
        <f>MYRANKS_P[[#This Row],[PROJ PTS]]-MYRANKS_P[[#This Row],[REPL LEVEL]]</f>
        <v>-417</v>
      </c>
    </row>
    <row r="474" spans="1:21" x14ac:dyDescent="0.25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4" s="52">
        <f>VLOOKUP(MYRANKS_P[[#This Row],[POS]],REPLACEMENT_LEVEL[],2,FALSE)</f>
        <v>422</v>
      </c>
      <c r="U474" s="52">
        <f>MYRANKS_P[[#This Row],[PROJ PTS]]-MYRANKS_P[[#This Row],[REPL LEVEL]]</f>
        <v>-417</v>
      </c>
    </row>
    <row r="475" spans="1:21" x14ac:dyDescent="0.25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5" s="52">
        <f>VLOOKUP(MYRANKS_P[[#This Row],[POS]],REPLACEMENT_LEVEL[],2,FALSE)</f>
        <v>422</v>
      </c>
      <c r="U475" s="52">
        <f>MYRANKS_P[[#This Row],[PROJ PTS]]-MYRANKS_P[[#This Row],[REPL LEVEL]]</f>
        <v>-417</v>
      </c>
    </row>
    <row r="476" spans="1:21" x14ac:dyDescent="0.25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6" s="52">
        <f>VLOOKUP(MYRANKS_P[[#This Row],[POS]],REPLACEMENT_LEVEL[],2,FALSE)</f>
        <v>422</v>
      </c>
      <c r="U476" s="52">
        <f>MYRANKS_P[[#This Row],[PROJ PTS]]-MYRANKS_P[[#This Row],[REPL LEVEL]]</f>
        <v>-417</v>
      </c>
    </row>
    <row r="477" spans="1:21" x14ac:dyDescent="0.25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7" s="52">
        <f>VLOOKUP(MYRANKS_P[[#This Row],[POS]],REPLACEMENT_LEVEL[],2,FALSE)</f>
        <v>422</v>
      </c>
      <c r="U477" s="52">
        <f>MYRANKS_P[[#This Row],[PROJ PTS]]-MYRANKS_P[[#This Row],[REPL LEVEL]]</f>
        <v>-417</v>
      </c>
    </row>
    <row r="478" spans="1:21" x14ac:dyDescent="0.25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8" s="52">
        <f>VLOOKUP(MYRANKS_P[[#This Row],[POS]],REPLACEMENT_LEVEL[],2,FALSE)</f>
        <v>422</v>
      </c>
      <c r="U478" s="52">
        <f>MYRANKS_P[[#This Row],[PROJ PTS]]-MYRANKS_P[[#This Row],[REPL LEVEL]]</f>
        <v>-417</v>
      </c>
    </row>
    <row r="479" spans="1:21" x14ac:dyDescent="0.25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9" s="52">
        <f>VLOOKUP(MYRANKS_P[[#This Row],[POS]],REPLACEMENT_LEVEL[],2,FALSE)</f>
        <v>422</v>
      </c>
      <c r="U479" s="52">
        <f>MYRANKS_P[[#This Row],[PROJ PTS]]-MYRANKS_P[[#This Row],[REPL LEVEL]]</f>
        <v>-417</v>
      </c>
    </row>
    <row r="480" spans="1:21" x14ac:dyDescent="0.25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0" s="52">
        <f>VLOOKUP(MYRANKS_P[[#This Row],[POS]],REPLACEMENT_LEVEL[],2,FALSE)</f>
        <v>422</v>
      </c>
      <c r="U480" s="52">
        <f>MYRANKS_P[[#This Row],[PROJ PTS]]-MYRANKS_P[[#This Row],[REPL LEVEL]]</f>
        <v>-417</v>
      </c>
    </row>
    <row r="481" spans="1:21" x14ac:dyDescent="0.25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1" s="52">
        <f>VLOOKUP(MYRANKS_P[[#This Row],[POS]],REPLACEMENT_LEVEL[],2,FALSE)</f>
        <v>422</v>
      </c>
      <c r="U481" s="52">
        <f>MYRANKS_P[[#This Row],[PROJ PTS]]-MYRANKS_P[[#This Row],[REPL LEVEL]]</f>
        <v>-417</v>
      </c>
    </row>
    <row r="482" spans="1:21" x14ac:dyDescent="0.25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2" s="52">
        <f>VLOOKUP(MYRANKS_P[[#This Row],[POS]],REPLACEMENT_LEVEL[],2,FALSE)</f>
        <v>422</v>
      </c>
      <c r="U482" s="52">
        <f>MYRANKS_P[[#This Row],[PROJ PTS]]-MYRANKS_P[[#This Row],[REPL LEVEL]]</f>
        <v>-417</v>
      </c>
    </row>
    <row r="483" spans="1:21" x14ac:dyDescent="0.25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3" s="52">
        <f>VLOOKUP(MYRANKS_P[[#This Row],[POS]],REPLACEMENT_LEVEL[],2,FALSE)</f>
        <v>422</v>
      </c>
      <c r="U483" s="52">
        <f>MYRANKS_P[[#This Row],[PROJ PTS]]-MYRANKS_P[[#This Row],[REPL LEVEL]]</f>
        <v>-417</v>
      </c>
    </row>
    <row r="484" spans="1:21" x14ac:dyDescent="0.25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4" s="52">
        <f>VLOOKUP(MYRANKS_P[[#This Row],[POS]],REPLACEMENT_LEVEL[],2,FALSE)</f>
        <v>422</v>
      </c>
      <c r="U484" s="52">
        <f>MYRANKS_P[[#This Row],[PROJ PTS]]-MYRANKS_P[[#This Row],[REPL LEVEL]]</f>
        <v>-417</v>
      </c>
    </row>
    <row r="485" spans="1:21" x14ac:dyDescent="0.25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5" s="52">
        <f>VLOOKUP(MYRANKS_P[[#This Row],[POS]],REPLACEMENT_LEVEL[],2,FALSE)</f>
        <v>422</v>
      </c>
      <c r="U485" s="52">
        <f>MYRANKS_P[[#This Row],[PROJ PTS]]-MYRANKS_P[[#This Row],[REPL LEVEL]]</f>
        <v>-417</v>
      </c>
    </row>
    <row r="486" spans="1:21" x14ac:dyDescent="0.25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6" s="52">
        <f>VLOOKUP(MYRANKS_P[[#This Row],[POS]],REPLACEMENT_LEVEL[],2,FALSE)</f>
        <v>422</v>
      </c>
      <c r="U486" s="52">
        <f>MYRANKS_P[[#This Row],[PROJ PTS]]-MYRANKS_P[[#This Row],[REPL LEVEL]]</f>
        <v>-417</v>
      </c>
    </row>
    <row r="487" spans="1:21" x14ac:dyDescent="0.25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7" s="52">
        <f>VLOOKUP(MYRANKS_P[[#This Row],[POS]],REPLACEMENT_LEVEL[],2,FALSE)</f>
        <v>422</v>
      </c>
      <c r="U487" s="52">
        <f>MYRANKS_P[[#This Row],[PROJ PTS]]-MYRANKS_P[[#This Row],[REPL LEVEL]]</f>
        <v>-417</v>
      </c>
    </row>
    <row r="488" spans="1:21" x14ac:dyDescent="0.25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8" s="52">
        <f>VLOOKUP(MYRANKS_P[[#This Row],[POS]],REPLACEMENT_LEVEL[],2,FALSE)</f>
        <v>422</v>
      </c>
      <c r="U488" s="52">
        <f>MYRANKS_P[[#This Row],[PROJ PTS]]-MYRANKS_P[[#This Row],[REPL LEVEL]]</f>
        <v>-417</v>
      </c>
    </row>
    <row r="489" spans="1:21" x14ac:dyDescent="0.25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9" s="52">
        <f>VLOOKUP(MYRANKS_P[[#This Row],[POS]],REPLACEMENT_LEVEL[],2,FALSE)</f>
        <v>422</v>
      </c>
      <c r="U489" s="52">
        <f>MYRANKS_P[[#This Row],[PROJ PTS]]-MYRANKS_P[[#This Row],[REPL LEVEL]]</f>
        <v>-417</v>
      </c>
    </row>
    <row r="490" spans="1:21" x14ac:dyDescent="0.25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0" s="52">
        <f>VLOOKUP(MYRANKS_P[[#This Row],[POS]],REPLACEMENT_LEVEL[],2,FALSE)</f>
        <v>422</v>
      </c>
      <c r="U490" s="52">
        <f>MYRANKS_P[[#This Row],[PROJ PTS]]-MYRANKS_P[[#This Row],[REPL LEVEL]]</f>
        <v>-417</v>
      </c>
    </row>
    <row r="491" spans="1:21" x14ac:dyDescent="0.25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1" s="52">
        <f>VLOOKUP(MYRANKS_P[[#This Row],[POS]],REPLACEMENT_LEVEL[],2,FALSE)</f>
        <v>422</v>
      </c>
      <c r="U491" s="52">
        <f>MYRANKS_P[[#This Row],[PROJ PTS]]-MYRANKS_P[[#This Row],[REPL LEVEL]]</f>
        <v>-417</v>
      </c>
    </row>
    <row r="492" spans="1:21" x14ac:dyDescent="0.25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2" s="52">
        <f>VLOOKUP(MYRANKS_P[[#This Row],[POS]],REPLACEMENT_LEVEL[],2,FALSE)</f>
        <v>422</v>
      </c>
      <c r="U492" s="52">
        <f>MYRANKS_P[[#This Row],[PROJ PTS]]-MYRANKS_P[[#This Row],[REPL LEVEL]]</f>
        <v>-417</v>
      </c>
    </row>
    <row r="493" spans="1:21" x14ac:dyDescent="0.25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3" s="52">
        <f>VLOOKUP(MYRANKS_P[[#This Row],[POS]],REPLACEMENT_LEVEL[],2,FALSE)</f>
        <v>422</v>
      </c>
      <c r="U493" s="52">
        <f>MYRANKS_P[[#This Row],[PROJ PTS]]-MYRANKS_P[[#This Row],[REPL LEVEL]]</f>
        <v>-417</v>
      </c>
    </row>
    <row r="494" spans="1:21" x14ac:dyDescent="0.25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4" s="52">
        <f>VLOOKUP(MYRANKS_P[[#This Row],[POS]],REPLACEMENT_LEVEL[],2,FALSE)</f>
        <v>422</v>
      </c>
      <c r="U494" s="52">
        <f>MYRANKS_P[[#This Row],[PROJ PTS]]-MYRANKS_P[[#This Row],[REPL LEVEL]]</f>
        <v>-417</v>
      </c>
    </row>
    <row r="495" spans="1:21" x14ac:dyDescent="0.25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5" s="52">
        <f>VLOOKUP(MYRANKS_P[[#This Row],[POS]],REPLACEMENT_LEVEL[],2,FALSE)</f>
        <v>422</v>
      </c>
      <c r="U495" s="52">
        <f>MYRANKS_P[[#This Row],[PROJ PTS]]-MYRANKS_P[[#This Row],[REPL LEVEL]]</f>
        <v>-417</v>
      </c>
    </row>
    <row r="496" spans="1:21" x14ac:dyDescent="0.25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6" s="52">
        <f>VLOOKUP(MYRANKS_P[[#This Row],[POS]],REPLACEMENT_LEVEL[],2,FALSE)</f>
        <v>422</v>
      </c>
      <c r="U496" s="52">
        <f>MYRANKS_P[[#This Row],[PROJ PTS]]-MYRANKS_P[[#This Row],[REPL LEVEL]]</f>
        <v>-417</v>
      </c>
    </row>
    <row r="497" spans="1:21" x14ac:dyDescent="0.25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7" s="52">
        <f>VLOOKUP(MYRANKS_P[[#This Row],[POS]],REPLACEMENT_LEVEL[],2,FALSE)</f>
        <v>422</v>
      </c>
      <c r="U497" s="52">
        <f>MYRANKS_P[[#This Row],[PROJ PTS]]-MYRANKS_P[[#This Row],[REPL LEVEL]]</f>
        <v>-417</v>
      </c>
    </row>
    <row r="498" spans="1:21" x14ac:dyDescent="0.25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8" s="52">
        <f>VLOOKUP(MYRANKS_P[[#This Row],[POS]],REPLACEMENT_LEVEL[],2,FALSE)</f>
        <v>422</v>
      </c>
      <c r="U498" s="52">
        <f>MYRANKS_P[[#This Row],[PROJ PTS]]-MYRANKS_P[[#This Row],[REPL LEVEL]]</f>
        <v>-417</v>
      </c>
    </row>
    <row r="499" spans="1:21" x14ac:dyDescent="0.25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9" s="52">
        <f>VLOOKUP(MYRANKS_P[[#This Row],[POS]],REPLACEMENT_LEVEL[],2,FALSE)</f>
        <v>422</v>
      </c>
      <c r="U499" s="52">
        <f>MYRANKS_P[[#This Row],[PROJ PTS]]-MYRANKS_P[[#This Row],[REPL LEVEL]]</f>
        <v>-417</v>
      </c>
    </row>
    <row r="500" spans="1:21" x14ac:dyDescent="0.25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0" s="52">
        <f>VLOOKUP(MYRANKS_P[[#This Row],[POS]],REPLACEMENT_LEVEL[],2,FALSE)</f>
        <v>422</v>
      </c>
      <c r="U500" s="52">
        <f>MYRANKS_P[[#This Row],[PROJ PTS]]-MYRANKS_P[[#This Row],[REPL LEVEL]]</f>
        <v>-417</v>
      </c>
    </row>
    <row r="501" spans="1:21" x14ac:dyDescent="0.25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1" s="52">
        <f>VLOOKUP(MYRANKS_P[[#This Row],[POS]],REPLACEMENT_LEVEL[],2,FALSE)</f>
        <v>422</v>
      </c>
      <c r="U501" s="52">
        <f>MYRANKS_P[[#This Row],[PROJ PTS]]-MYRANKS_P[[#This Row],[REPL LEVEL]]</f>
        <v>-417</v>
      </c>
    </row>
    <row r="502" spans="1:21" x14ac:dyDescent="0.25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2" s="52">
        <f>VLOOKUP(MYRANKS_P[[#This Row],[POS]],REPLACEMENT_LEVEL[],2,FALSE)</f>
        <v>422</v>
      </c>
      <c r="U502" s="52">
        <f>MYRANKS_P[[#This Row],[PROJ PTS]]-MYRANKS_P[[#This Row],[REPL LEVEL]]</f>
        <v>-417</v>
      </c>
    </row>
    <row r="503" spans="1:21" x14ac:dyDescent="0.25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3" s="52">
        <f>VLOOKUP(MYRANKS_P[[#This Row],[POS]],REPLACEMENT_LEVEL[],2,FALSE)</f>
        <v>422</v>
      </c>
      <c r="U503" s="52">
        <f>MYRANKS_P[[#This Row],[PROJ PTS]]-MYRANKS_P[[#This Row],[REPL LEVEL]]</f>
        <v>-417</v>
      </c>
    </row>
    <row r="504" spans="1:21" x14ac:dyDescent="0.25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4" s="52">
        <f>VLOOKUP(MYRANKS_P[[#This Row],[POS]],REPLACEMENT_LEVEL[],2,FALSE)</f>
        <v>422</v>
      </c>
      <c r="U504" s="52">
        <f>MYRANKS_P[[#This Row],[PROJ PTS]]-MYRANKS_P[[#This Row],[REPL LEVEL]]</f>
        <v>-417</v>
      </c>
    </row>
    <row r="505" spans="1:21" x14ac:dyDescent="0.25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5" s="52">
        <f>VLOOKUP(MYRANKS_P[[#This Row],[POS]],REPLACEMENT_LEVEL[],2,FALSE)</f>
        <v>422</v>
      </c>
      <c r="U505" s="52">
        <f>MYRANKS_P[[#This Row],[PROJ PTS]]-MYRANKS_P[[#This Row],[REPL LEVEL]]</f>
        <v>-417</v>
      </c>
    </row>
    <row r="506" spans="1:21" x14ac:dyDescent="0.25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6" s="52">
        <f>VLOOKUP(MYRANKS_P[[#This Row],[POS]],REPLACEMENT_LEVEL[],2,FALSE)</f>
        <v>422</v>
      </c>
      <c r="U506" s="52">
        <f>MYRANKS_P[[#This Row],[PROJ PTS]]-MYRANKS_P[[#This Row],[REPL LEVEL]]</f>
        <v>-417</v>
      </c>
    </row>
    <row r="507" spans="1:21" x14ac:dyDescent="0.25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7" s="52">
        <f>VLOOKUP(MYRANKS_P[[#This Row],[POS]],REPLACEMENT_LEVEL[],2,FALSE)</f>
        <v>422</v>
      </c>
      <c r="U507" s="52">
        <f>MYRANKS_P[[#This Row],[PROJ PTS]]-MYRANKS_P[[#This Row],[REPL LEVEL]]</f>
        <v>-417</v>
      </c>
    </row>
    <row r="508" spans="1:21" x14ac:dyDescent="0.25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8" s="52">
        <f>VLOOKUP(MYRANKS_P[[#This Row],[POS]],REPLACEMENT_LEVEL[],2,FALSE)</f>
        <v>422</v>
      </c>
      <c r="U508" s="52">
        <f>MYRANKS_P[[#This Row],[PROJ PTS]]-MYRANKS_P[[#This Row],[REPL LEVEL]]</f>
        <v>-417</v>
      </c>
    </row>
    <row r="509" spans="1:21" x14ac:dyDescent="0.25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9" s="52">
        <f>VLOOKUP(MYRANKS_P[[#This Row],[POS]],REPLACEMENT_LEVEL[],2,FALSE)</f>
        <v>422</v>
      </c>
      <c r="U509" s="52">
        <f>MYRANKS_P[[#This Row],[PROJ PTS]]-MYRANKS_P[[#This Row],[REPL LEVEL]]</f>
        <v>-417</v>
      </c>
    </row>
    <row r="510" spans="1:21" x14ac:dyDescent="0.25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0" s="52">
        <f>VLOOKUP(MYRANKS_P[[#This Row],[POS]],REPLACEMENT_LEVEL[],2,FALSE)</f>
        <v>422</v>
      </c>
      <c r="U510" s="52">
        <f>MYRANKS_P[[#This Row],[PROJ PTS]]-MYRANKS_P[[#This Row],[REPL LEVEL]]</f>
        <v>-417</v>
      </c>
    </row>
    <row r="511" spans="1:21" x14ac:dyDescent="0.25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1" s="52">
        <f>VLOOKUP(MYRANKS_P[[#This Row],[POS]],REPLACEMENT_LEVEL[],2,FALSE)</f>
        <v>422</v>
      </c>
      <c r="U511" s="52">
        <f>MYRANKS_P[[#This Row],[PROJ PTS]]-MYRANKS_P[[#This Row],[REPL LEVEL]]</f>
        <v>-417</v>
      </c>
    </row>
    <row r="512" spans="1:21" x14ac:dyDescent="0.25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2" s="52">
        <f>VLOOKUP(MYRANKS_P[[#This Row],[POS]],REPLACEMENT_LEVEL[],2,FALSE)</f>
        <v>422</v>
      </c>
      <c r="U512" s="52">
        <f>MYRANKS_P[[#This Row],[PROJ PTS]]-MYRANKS_P[[#This Row],[REPL LEVEL]]</f>
        <v>-417</v>
      </c>
    </row>
    <row r="513" spans="1:21" x14ac:dyDescent="0.25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3" s="52">
        <f>VLOOKUP(MYRANKS_P[[#This Row],[POS]],REPLACEMENT_LEVEL[],2,FALSE)</f>
        <v>422</v>
      </c>
      <c r="U513" s="52">
        <f>MYRANKS_P[[#This Row],[PROJ PTS]]-MYRANKS_P[[#This Row],[REPL LEVEL]]</f>
        <v>-417</v>
      </c>
    </row>
    <row r="514" spans="1:21" x14ac:dyDescent="0.25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4" s="52">
        <f>VLOOKUP(MYRANKS_P[[#This Row],[POS]],REPLACEMENT_LEVEL[],2,FALSE)</f>
        <v>422</v>
      </c>
      <c r="U514" s="52">
        <f>MYRANKS_P[[#This Row],[PROJ PTS]]-MYRANKS_P[[#This Row],[REPL LEVEL]]</f>
        <v>-417</v>
      </c>
    </row>
    <row r="515" spans="1:21" x14ac:dyDescent="0.25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5" s="52">
        <f>VLOOKUP(MYRANKS_P[[#This Row],[POS]],REPLACEMENT_LEVEL[],2,FALSE)</f>
        <v>422</v>
      </c>
      <c r="U515" s="52">
        <f>MYRANKS_P[[#This Row],[PROJ PTS]]-MYRANKS_P[[#This Row],[REPL LEVEL]]</f>
        <v>-417</v>
      </c>
    </row>
    <row r="516" spans="1:21" x14ac:dyDescent="0.25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6" s="52">
        <f>VLOOKUP(MYRANKS_P[[#This Row],[POS]],REPLACEMENT_LEVEL[],2,FALSE)</f>
        <v>422</v>
      </c>
      <c r="U516" s="52">
        <f>MYRANKS_P[[#This Row],[PROJ PTS]]-MYRANKS_P[[#This Row],[REPL LEVEL]]</f>
        <v>-417</v>
      </c>
    </row>
    <row r="517" spans="1:21" x14ac:dyDescent="0.25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7" s="52">
        <f>VLOOKUP(MYRANKS_P[[#This Row],[POS]],REPLACEMENT_LEVEL[],2,FALSE)</f>
        <v>422</v>
      </c>
      <c r="U517" s="52">
        <f>MYRANKS_P[[#This Row],[PROJ PTS]]-MYRANKS_P[[#This Row],[REPL LEVEL]]</f>
        <v>-417</v>
      </c>
    </row>
    <row r="518" spans="1:21" x14ac:dyDescent="0.25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8" s="52">
        <f>VLOOKUP(MYRANKS_P[[#This Row],[POS]],REPLACEMENT_LEVEL[],2,FALSE)</f>
        <v>422</v>
      </c>
      <c r="U518" s="52">
        <f>MYRANKS_P[[#This Row],[PROJ PTS]]-MYRANKS_P[[#This Row],[REPL LEVEL]]</f>
        <v>-417</v>
      </c>
    </row>
    <row r="519" spans="1:21" x14ac:dyDescent="0.25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9" s="52">
        <f>VLOOKUP(MYRANKS_P[[#This Row],[POS]],REPLACEMENT_LEVEL[],2,FALSE)</f>
        <v>422</v>
      </c>
      <c r="U519" s="52">
        <f>MYRANKS_P[[#This Row],[PROJ PTS]]-MYRANKS_P[[#This Row],[REPL LEVEL]]</f>
        <v>-417</v>
      </c>
    </row>
    <row r="520" spans="1:21" x14ac:dyDescent="0.25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0" s="52">
        <f>VLOOKUP(MYRANKS_P[[#This Row],[POS]],REPLACEMENT_LEVEL[],2,FALSE)</f>
        <v>422</v>
      </c>
      <c r="U520" s="52">
        <f>MYRANKS_P[[#This Row],[PROJ PTS]]-MYRANKS_P[[#This Row],[REPL LEVEL]]</f>
        <v>-417</v>
      </c>
    </row>
    <row r="521" spans="1:21" x14ac:dyDescent="0.25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1" s="52">
        <f>VLOOKUP(MYRANKS_P[[#This Row],[POS]],REPLACEMENT_LEVEL[],2,FALSE)</f>
        <v>422</v>
      </c>
      <c r="U521" s="52">
        <f>MYRANKS_P[[#This Row],[PROJ PTS]]-MYRANKS_P[[#This Row],[REPL LEVEL]]</f>
        <v>-417</v>
      </c>
    </row>
    <row r="522" spans="1:21" x14ac:dyDescent="0.25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2" s="52">
        <f>VLOOKUP(MYRANKS_P[[#This Row],[POS]],REPLACEMENT_LEVEL[],2,FALSE)</f>
        <v>422</v>
      </c>
      <c r="U522" s="52">
        <f>MYRANKS_P[[#This Row],[PROJ PTS]]-MYRANKS_P[[#This Row],[REPL LEVEL]]</f>
        <v>-417</v>
      </c>
    </row>
    <row r="523" spans="1:21" x14ac:dyDescent="0.25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3" s="52">
        <f>VLOOKUP(MYRANKS_P[[#This Row],[POS]],REPLACEMENT_LEVEL[],2,FALSE)</f>
        <v>422</v>
      </c>
      <c r="U523" s="52">
        <f>MYRANKS_P[[#This Row],[PROJ PTS]]-MYRANKS_P[[#This Row],[REPL LEVEL]]</f>
        <v>-417</v>
      </c>
    </row>
    <row r="524" spans="1:21" x14ac:dyDescent="0.25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4" s="52">
        <f>VLOOKUP(MYRANKS_P[[#This Row],[POS]],REPLACEMENT_LEVEL[],2,FALSE)</f>
        <v>422</v>
      </c>
      <c r="U524" s="52">
        <f>MYRANKS_P[[#This Row],[PROJ PTS]]-MYRANKS_P[[#This Row],[REPL LEVEL]]</f>
        <v>-417</v>
      </c>
    </row>
    <row r="525" spans="1:21" x14ac:dyDescent="0.25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5" s="52">
        <f>VLOOKUP(MYRANKS_P[[#This Row],[POS]],REPLACEMENT_LEVEL[],2,FALSE)</f>
        <v>422</v>
      </c>
      <c r="U525" s="52">
        <f>MYRANKS_P[[#This Row],[PROJ PTS]]-MYRANKS_P[[#This Row],[REPL LEVEL]]</f>
        <v>-417</v>
      </c>
    </row>
    <row r="526" spans="1:21" x14ac:dyDescent="0.25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6" s="52">
        <f>VLOOKUP(MYRANKS_P[[#This Row],[POS]],REPLACEMENT_LEVEL[],2,FALSE)</f>
        <v>422</v>
      </c>
      <c r="U526" s="52">
        <f>MYRANKS_P[[#This Row],[PROJ PTS]]-MYRANKS_P[[#This Row],[REPL LEVEL]]</f>
        <v>-417</v>
      </c>
    </row>
    <row r="527" spans="1:21" x14ac:dyDescent="0.25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7" s="52">
        <f>VLOOKUP(MYRANKS_P[[#This Row],[POS]],REPLACEMENT_LEVEL[],2,FALSE)</f>
        <v>422</v>
      </c>
      <c r="U527" s="52">
        <f>MYRANKS_P[[#This Row],[PROJ PTS]]-MYRANKS_P[[#This Row],[REPL LEVEL]]</f>
        <v>-417</v>
      </c>
    </row>
    <row r="528" spans="1:21" x14ac:dyDescent="0.25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8" s="52">
        <f>VLOOKUP(MYRANKS_P[[#This Row],[POS]],REPLACEMENT_LEVEL[],2,FALSE)</f>
        <v>422</v>
      </c>
      <c r="U528" s="52">
        <f>MYRANKS_P[[#This Row],[PROJ PTS]]-MYRANKS_P[[#This Row],[REPL LEVEL]]</f>
        <v>-417</v>
      </c>
    </row>
    <row r="529" spans="1:21" x14ac:dyDescent="0.25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9" s="52">
        <f>VLOOKUP(MYRANKS_P[[#This Row],[POS]],REPLACEMENT_LEVEL[],2,FALSE)</f>
        <v>422</v>
      </c>
      <c r="U529" s="52">
        <f>MYRANKS_P[[#This Row],[PROJ PTS]]-MYRANKS_P[[#This Row],[REPL LEVEL]]</f>
        <v>-417</v>
      </c>
    </row>
    <row r="530" spans="1:21" x14ac:dyDescent="0.25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0" s="52">
        <f>VLOOKUP(MYRANKS_P[[#This Row],[POS]],REPLACEMENT_LEVEL[],2,FALSE)</f>
        <v>422</v>
      </c>
      <c r="U530" s="52">
        <f>MYRANKS_P[[#This Row],[PROJ PTS]]-MYRANKS_P[[#This Row],[REPL LEVEL]]</f>
        <v>-417</v>
      </c>
    </row>
    <row r="531" spans="1:21" x14ac:dyDescent="0.25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1" s="52">
        <f>VLOOKUP(MYRANKS_P[[#This Row],[POS]],REPLACEMENT_LEVEL[],2,FALSE)</f>
        <v>422</v>
      </c>
      <c r="U531" s="52">
        <f>MYRANKS_P[[#This Row],[PROJ PTS]]-MYRANKS_P[[#This Row],[REPL LEVEL]]</f>
        <v>-417</v>
      </c>
    </row>
    <row r="532" spans="1:21" x14ac:dyDescent="0.25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2" s="52">
        <f>VLOOKUP(MYRANKS_P[[#This Row],[POS]],REPLACEMENT_LEVEL[],2,FALSE)</f>
        <v>422</v>
      </c>
      <c r="U532" s="52">
        <f>MYRANKS_P[[#This Row],[PROJ PTS]]-MYRANKS_P[[#This Row],[REPL LEVEL]]</f>
        <v>-417</v>
      </c>
    </row>
    <row r="533" spans="1:21" x14ac:dyDescent="0.25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3" s="52">
        <f>VLOOKUP(MYRANKS_P[[#This Row],[POS]],REPLACEMENT_LEVEL[],2,FALSE)</f>
        <v>422</v>
      </c>
      <c r="U533" s="52">
        <f>MYRANKS_P[[#This Row],[PROJ PTS]]-MYRANKS_P[[#This Row],[REPL LEVEL]]</f>
        <v>-417</v>
      </c>
    </row>
    <row r="534" spans="1:21" x14ac:dyDescent="0.25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4" s="52">
        <f>VLOOKUP(MYRANKS_P[[#This Row],[POS]],REPLACEMENT_LEVEL[],2,FALSE)</f>
        <v>422</v>
      </c>
      <c r="U534" s="52">
        <f>MYRANKS_P[[#This Row],[PROJ PTS]]-MYRANKS_P[[#This Row],[REPL LEVEL]]</f>
        <v>-417</v>
      </c>
    </row>
    <row r="535" spans="1:21" x14ac:dyDescent="0.25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5" s="52">
        <f>VLOOKUP(MYRANKS_P[[#This Row],[POS]],REPLACEMENT_LEVEL[],2,FALSE)</f>
        <v>422</v>
      </c>
      <c r="U535" s="52">
        <f>MYRANKS_P[[#This Row],[PROJ PTS]]-MYRANKS_P[[#This Row],[REPL LEVEL]]</f>
        <v>-417</v>
      </c>
    </row>
    <row r="536" spans="1:21" x14ac:dyDescent="0.25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6" s="52">
        <f>VLOOKUP(MYRANKS_P[[#This Row],[POS]],REPLACEMENT_LEVEL[],2,FALSE)</f>
        <v>422</v>
      </c>
      <c r="U536" s="52">
        <f>MYRANKS_P[[#This Row],[PROJ PTS]]-MYRANKS_P[[#This Row],[REPL LEVEL]]</f>
        <v>-417</v>
      </c>
    </row>
    <row r="537" spans="1:21" x14ac:dyDescent="0.25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7" s="52">
        <f>VLOOKUP(MYRANKS_P[[#This Row],[POS]],REPLACEMENT_LEVEL[],2,FALSE)</f>
        <v>422</v>
      </c>
      <c r="U537" s="52">
        <f>MYRANKS_P[[#This Row],[PROJ PTS]]-MYRANKS_P[[#This Row],[REPL LEVEL]]</f>
        <v>-417</v>
      </c>
    </row>
    <row r="538" spans="1:21" x14ac:dyDescent="0.25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8" s="52">
        <f>VLOOKUP(MYRANKS_P[[#This Row],[POS]],REPLACEMENT_LEVEL[],2,FALSE)</f>
        <v>422</v>
      </c>
      <c r="U538" s="52">
        <f>MYRANKS_P[[#This Row],[PROJ PTS]]-MYRANKS_P[[#This Row],[REPL LEVEL]]</f>
        <v>-417</v>
      </c>
    </row>
    <row r="539" spans="1:21" x14ac:dyDescent="0.25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9" s="52">
        <f>VLOOKUP(MYRANKS_P[[#This Row],[POS]],REPLACEMENT_LEVEL[],2,FALSE)</f>
        <v>422</v>
      </c>
      <c r="U539" s="52">
        <f>MYRANKS_P[[#This Row],[PROJ PTS]]-MYRANKS_P[[#This Row],[REPL LEVEL]]</f>
        <v>-417</v>
      </c>
    </row>
    <row r="540" spans="1:21" x14ac:dyDescent="0.25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0" s="52">
        <f>VLOOKUP(MYRANKS_P[[#This Row],[POS]],REPLACEMENT_LEVEL[],2,FALSE)</f>
        <v>422</v>
      </c>
      <c r="U540" s="52">
        <f>MYRANKS_P[[#This Row],[PROJ PTS]]-MYRANKS_P[[#This Row],[REPL LEVEL]]</f>
        <v>-417</v>
      </c>
    </row>
    <row r="541" spans="1:21" x14ac:dyDescent="0.25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1" s="52">
        <f>VLOOKUP(MYRANKS_P[[#This Row],[POS]],REPLACEMENT_LEVEL[],2,FALSE)</f>
        <v>422</v>
      </c>
      <c r="U541" s="52">
        <f>MYRANKS_P[[#This Row],[PROJ PTS]]-MYRANKS_P[[#This Row],[REPL LEVEL]]</f>
        <v>-417</v>
      </c>
    </row>
    <row r="542" spans="1:21" x14ac:dyDescent="0.25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2" s="52">
        <f>VLOOKUP(MYRANKS_P[[#This Row],[POS]],REPLACEMENT_LEVEL[],2,FALSE)</f>
        <v>422</v>
      </c>
      <c r="U542" s="52">
        <f>MYRANKS_P[[#This Row],[PROJ PTS]]-MYRANKS_P[[#This Row],[REPL LEVEL]]</f>
        <v>-417</v>
      </c>
    </row>
    <row r="543" spans="1:21" x14ac:dyDescent="0.25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3" s="52">
        <f>VLOOKUP(MYRANKS_P[[#This Row],[POS]],REPLACEMENT_LEVEL[],2,FALSE)</f>
        <v>422</v>
      </c>
      <c r="U543" s="52">
        <f>MYRANKS_P[[#This Row],[PROJ PTS]]-MYRANKS_P[[#This Row],[REPL LEVEL]]</f>
        <v>-417</v>
      </c>
    </row>
    <row r="544" spans="1:21" x14ac:dyDescent="0.25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4" s="52">
        <f>VLOOKUP(MYRANKS_P[[#This Row],[POS]],REPLACEMENT_LEVEL[],2,FALSE)</f>
        <v>422</v>
      </c>
      <c r="U544" s="52">
        <f>MYRANKS_P[[#This Row],[PROJ PTS]]-MYRANKS_P[[#This Row],[REPL LEVEL]]</f>
        <v>-417</v>
      </c>
    </row>
    <row r="545" spans="1:21" x14ac:dyDescent="0.25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5" s="52">
        <f>VLOOKUP(MYRANKS_P[[#This Row],[POS]],REPLACEMENT_LEVEL[],2,FALSE)</f>
        <v>422</v>
      </c>
      <c r="U545" s="52">
        <f>MYRANKS_P[[#This Row],[PROJ PTS]]-MYRANKS_P[[#This Row],[REPL LEVEL]]</f>
        <v>-417</v>
      </c>
    </row>
    <row r="546" spans="1:21" x14ac:dyDescent="0.25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6" s="52">
        <f>VLOOKUP(MYRANKS_P[[#This Row],[POS]],REPLACEMENT_LEVEL[],2,FALSE)</f>
        <v>422</v>
      </c>
      <c r="U546" s="52">
        <f>MYRANKS_P[[#This Row],[PROJ PTS]]-MYRANKS_P[[#This Row],[REPL LEVEL]]</f>
        <v>-417</v>
      </c>
    </row>
    <row r="547" spans="1:21" x14ac:dyDescent="0.25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7" s="52">
        <f>VLOOKUP(MYRANKS_P[[#This Row],[POS]],REPLACEMENT_LEVEL[],2,FALSE)</f>
        <v>422</v>
      </c>
      <c r="U547" s="52">
        <f>MYRANKS_P[[#This Row],[PROJ PTS]]-MYRANKS_P[[#This Row],[REPL LEVEL]]</f>
        <v>-417</v>
      </c>
    </row>
    <row r="548" spans="1:21" x14ac:dyDescent="0.25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8" s="52">
        <f>VLOOKUP(MYRANKS_P[[#This Row],[POS]],REPLACEMENT_LEVEL[],2,FALSE)</f>
        <v>422</v>
      </c>
      <c r="U548" s="52">
        <f>MYRANKS_P[[#This Row],[PROJ PTS]]-MYRANKS_P[[#This Row],[REPL LEVEL]]</f>
        <v>-417</v>
      </c>
    </row>
    <row r="549" spans="1:21" x14ac:dyDescent="0.25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9" s="52">
        <f>VLOOKUP(MYRANKS_P[[#This Row],[POS]],REPLACEMENT_LEVEL[],2,FALSE)</f>
        <v>422</v>
      </c>
      <c r="U549" s="52">
        <f>MYRANKS_P[[#This Row],[PROJ PTS]]-MYRANKS_P[[#This Row],[REPL LEVEL]]</f>
        <v>-417</v>
      </c>
    </row>
    <row r="550" spans="1:21" x14ac:dyDescent="0.25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0" s="52">
        <f>VLOOKUP(MYRANKS_P[[#This Row],[POS]],REPLACEMENT_LEVEL[],2,FALSE)</f>
        <v>422</v>
      </c>
      <c r="U550" s="52">
        <f>MYRANKS_P[[#This Row],[PROJ PTS]]-MYRANKS_P[[#This Row],[REPL LEVEL]]</f>
        <v>-417</v>
      </c>
    </row>
    <row r="551" spans="1:21" x14ac:dyDescent="0.25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1" s="52">
        <f>VLOOKUP(MYRANKS_P[[#This Row],[POS]],REPLACEMENT_LEVEL[],2,FALSE)</f>
        <v>422</v>
      </c>
      <c r="U551" s="52">
        <f>MYRANKS_P[[#This Row],[PROJ PTS]]-MYRANKS_P[[#This Row],[REPL LEVEL]]</f>
        <v>-417</v>
      </c>
    </row>
    <row r="552" spans="1:21" x14ac:dyDescent="0.25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2" s="52">
        <f>VLOOKUP(MYRANKS_P[[#This Row],[POS]],REPLACEMENT_LEVEL[],2,FALSE)</f>
        <v>422</v>
      </c>
      <c r="U552" s="52">
        <f>MYRANKS_P[[#This Row],[PROJ PTS]]-MYRANKS_P[[#This Row],[REPL LEVEL]]</f>
        <v>-417</v>
      </c>
    </row>
    <row r="553" spans="1:21" x14ac:dyDescent="0.25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3" s="52">
        <f>VLOOKUP(MYRANKS_P[[#This Row],[POS]],REPLACEMENT_LEVEL[],2,FALSE)</f>
        <v>422</v>
      </c>
      <c r="U553" s="52">
        <f>MYRANKS_P[[#This Row],[PROJ PTS]]-MYRANKS_P[[#This Row],[REPL LEVEL]]</f>
        <v>-417</v>
      </c>
    </row>
    <row r="554" spans="1:21" x14ac:dyDescent="0.25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4" s="52">
        <f>VLOOKUP(MYRANKS_P[[#This Row],[POS]],REPLACEMENT_LEVEL[],2,FALSE)</f>
        <v>422</v>
      </c>
      <c r="U554" s="52">
        <f>MYRANKS_P[[#This Row],[PROJ PTS]]-MYRANKS_P[[#This Row],[REPL LEVEL]]</f>
        <v>-417</v>
      </c>
    </row>
    <row r="555" spans="1:21" x14ac:dyDescent="0.25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5" s="52">
        <f>VLOOKUP(MYRANKS_P[[#This Row],[POS]],REPLACEMENT_LEVEL[],2,FALSE)</f>
        <v>422</v>
      </c>
      <c r="U555" s="52">
        <f>MYRANKS_P[[#This Row],[PROJ PTS]]-MYRANKS_P[[#This Row],[REPL LEVEL]]</f>
        <v>-417</v>
      </c>
    </row>
    <row r="556" spans="1:21" x14ac:dyDescent="0.25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6" s="52">
        <f>VLOOKUP(MYRANKS_P[[#This Row],[POS]],REPLACEMENT_LEVEL[],2,FALSE)</f>
        <v>422</v>
      </c>
      <c r="U556" s="52">
        <f>MYRANKS_P[[#This Row],[PROJ PTS]]-MYRANKS_P[[#This Row],[REPL LEVEL]]</f>
        <v>-417</v>
      </c>
    </row>
    <row r="557" spans="1:21" x14ac:dyDescent="0.25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7" s="52">
        <f>VLOOKUP(MYRANKS_P[[#This Row],[POS]],REPLACEMENT_LEVEL[],2,FALSE)</f>
        <v>422</v>
      </c>
      <c r="U557" s="52">
        <f>MYRANKS_P[[#This Row],[PROJ PTS]]-MYRANKS_P[[#This Row],[REPL LEVEL]]</f>
        <v>-417</v>
      </c>
    </row>
    <row r="558" spans="1:21" x14ac:dyDescent="0.25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8" s="52">
        <f>VLOOKUP(MYRANKS_P[[#This Row],[POS]],REPLACEMENT_LEVEL[],2,FALSE)</f>
        <v>422</v>
      </c>
      <c r="U558" s="52">
        <f>MYRANKS_P[[#This Row],[PROJ PTS]]-MYRANKS_P[[#This Row],[REPL LEVEL]]</f>
        <v>-417</v>
      </c>
    </row>
    <row r="559" spans="1:21" x14ac:dyDescent="0.25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9" s="52">
        <f>VLOOKUP(MYRANKS_P[[#This Row],[POS]],REPLACEMENT_LEVEL[],2,FALSE)</f>
        <v>422</v>
      </c>
      <c r="U559" s="52">
        <f>MYRANKS_P[[#This Row],[PROJ PTS]]-MYRANKS_P[[#This Row],[REPL LEVEL]]</f>
        <v>-417</v>
      </c>
    </row>
    <row r="560" spans="1:21" x14ac:dyDescent="0.25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0" s="52">
        <f>VLOOKUP(MYRANKS_P[[#This Row],[POS]],REPLACEMENT_LEVEL[],2,FALSE)</f>
        <v>422</v>
      </c>
      <c r="U560" s="52">
        <f>MYRANKS_P[[#This Row],[PROJ PTS]]-MYRANKS_P[[#This Row],[REPL LEVEL]]</f>
        <v>-417</v>
      </c>
    </row>
    <row r="561" spans="1:21" x14ac:dyDescent="0.25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1" s="52">
        <f>VLOOKUP(MYRANKS_P[[#This Row],[POS]],REPLACEMENT_LEVEL[],2,FALSE)</f>
        <v>422</v>
      </c>
      <c r="U561" s="52">
        <f>MYRANKS_P[[#This Row],[PROJ PTS]]-MYRANKS_P[[#This Row],[REPL LEVEL]]</f>
        <v>-417</v>
      </c>
    </row>
    <row r="562" spans="1:21" x14ac:dyDescent="0.25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2" s="52">
        <f>VLOOKUP(MYRANKS_P[[#This Row],[POS]],REPLACEMENT_LEVEL[],2,FALSE)</f>
        <v>422</v>
      </c>
      <c r="U562" s="52">
        <f>MYRANKS_P[[#This Row],[PROJ PTS]]-MYRANKS_P[[#This Row],[REPL LEVEL]]</f>
        <v>-417</v>
      </c>
    </row>
    <row r="563" spans="1:21" x14ac:dyDescent="0.25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3" s="52">
        <f>VLOOKUP(MYRANKS_P[[#This Row],[POS]],REPLACEMENT_LEVEL[],2,FALSE)</f>
        <v>422</v>
      </c>
      <c r="U563" s="52">
        <f>MYRANKS_P[[#This Row],[PROJ PTS]]-MYRANKS_P[[#This Row],[REPL LEVEL]]</f>
        <v>-417</v>
      </c>
    </row>
    <row r="564" spans="1:21" x14ac:dyDescent="0.25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4" s="52">
        <f>VLOOKUP(MYRANKS_P[[#This Row],[POS]],REPLACEMENT_LEVEL[],2,FALSE)</f>
        <v>422</v>
      </c>
      <c r="U564" s="52">
        <f>MYRANKS_P[[#This Row],[PROJ PTS]]-MYRANKS_P[[#This Row],[REPL LEVEL]]</f>
        <v>-417</v>
      </c>
    </row>
    <row r="565" spans="1:21" x14ac:dyDescent="0.25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5" s="52">
        <f>VLOOKUP(MYRANKS_P[[#This Row],[POS]],REPLACEMENT_LEVEL[],2,FALSE)</f>
        <v>422</v>
      </c>
      <c r="U565" s="52">
        <f>MYRANKS_P[[#This Row],[PROJ PTS]]-MYRANKS_P[[#This Row],[REPL LEVEL]]</f>
        <v>-417</v>
      </c>
    </row>
    <row r="566" spans="1:21" x14ac:dyDescent="0.25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6" s="52">
        <f>VLOOKUP(MYRANKS_P[[#This Row],[POS]],REPLACEMENT_LEVEL[],2,FALSE)</f>
        <v>422</v>
      </c>
      <c r="U566" s="52">
        <f>MYRANKS_P[[#This Row],[PROJ PTS]]-MYRANKS_P[[#This Row],[REPL LEVEL]]</f>
        <v>-417</v>
      </c>
    </row>
    <row r="567" spans="1:21" x14ac:dyDescent="0.25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7" s="52">
        <f>VLOOKUP(MYRANKS_P[[#This Row],[POS]],REPLACEMENT_LEVEL[],2,FALSE)</f>
        <v>422</v>
      </c>
      <c r="U567" s="52">
        <f>MYRANKS_P[[#This Row],[PROJ PTS]]-MYRANKS_P[[#This Row],[REPL LEVEL]]</f>
        <v>-417</v>
      </c>
    </row>
    <row r="568" spans="1:21" x14ac:dyDescent="0.25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8" s="52">
        <f>VLOOKUP(MYRANKS_P[[#This Row],[POS]],REPLACEMENT_LEVEL[],2,FALSE)</f>
        <v>422</v>
      </c>
      <c r="U568" s="52">
        <f>MYRANKS_P[[#This Row],[PROJ PTS]]-MYRANKS_P[[#This Row],[REPL LEVEL]]</f>
        <v>-417</v>
      </c>
    </row>
    <row r="569" spans="1:21" x14ac:dyDescent="0.25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9" s="52">
        <f>VLOOKUP(MYRANKS_P[[#This Row],[POS]],REPLACEMENT_LEVEL[],2,FALSE)</f>
        <v>422</v>
      </c>
      <c r="U569" s="52">
        <f>MYRANKS_P[[#This Row],[PROJ PTS]]-MYRANKS_P[[#This Row],[REPL LEVEL]]</f>
        <v>-417</v>
      </c>
    </row>
    <row r="570" spans="1:21" x14ac:dyDescent="0.25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0" s="52">
        <f>VLOOKUP(MYRANKS_P[[#This Row],[POS]],REPLACEMENT_LEVEL[],2,FALSE)</f>
        <v>422</v>
      </c>
      <c r="U570" s="52">
        <f>MYRANKS_P[[#This Row],[PROJ PTS]]-MYRANKS_P[[#This Row],[REPL LEVEL]]</f>
        <v>-417</v>
      </c>
    </row>
    <row r="571" spans="1:21" x14ac:dyDescent="0.25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1" s="52">
        <f>VLOOKUP(MYRANKS_P[[#This Row],[POS]],REPLACEMENT_LEVEL[],2,FALSE)</f>
        <v>422</v>
      </c>
      <c r="U571" s="52">
        <f>MYRANKS_P[[#This Row],[PROJ PTS]]-MYRANKS_P[[#This Row],[REPL LEVEL]]</f>
        <v>-417</v>
      </c>
    </row>
    <row r="572" spans="1:21" x14ac:dyDescent="0.25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2" s="52">
        <f>VLOOKUP(MYRANKS_P[[#This Row],[POS]],REPLACEMENT_LEVEL[],2,FALSE)</f>
        <v>422</v>
      </c>
      <c r="U572" s="52">
        <f>MYRANKS_P[[#This Row],[PROJ PTS]]-MYRANKS_P[[#This Row],[REPL LEVEL]]</f>
        <v>-417</v>
      </c>
    </row>
    <row r="573" spans="1:21" x14ac:dyDescent="0.25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3" s="52">
        <f>VLOOKUP(MYRANKS_P[[#This Row],[POS]],REPLACEMENT_LEVEL[],2,FALSE)</f>
        <v>422</v>
      </c>
      <c r="U573" s="52">
        <f>MYRANKS_P[[#This Row],[PROJ PTS]]-MYRANKS_P[[#This Row],[REPL LEVEL]]</f>
        <v>-417</v>
      </c>
    </row>
    <row r="574" spans="1:21" x14ac:dyDescent="0.25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4" s="52">
        <f>VLOOKUP(MYRANKS_P[[#This Row],[POS]],REPLACEMENT_LEVEL[],2,FALSE)</f>
        <v>422</v>
      </c>
      <c r="U574" s="52">
        <f>MYRANKS_P[[#This Row],[PROJ PTS]]-MYRANKS_P[[#This Row],[REPL LEVEL]]</f>
        <v>-417</v>
      </c>
    </row>
    <row r="575" spans="1:21" x14ac:dyDescent="0.25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5" s="52">
        <f>VLOOKUP(MYRANKS_P[[#This Row],[POS]],REPLACEMENT_LEVEL[],2,FALSE)</f>
        <v>422</v>
      </c>
      <c r="U575" s="52">
        <f>MYRANKS_P[[#This Row],[PROJ PTS]]-MYRANKS_P[[#This Row],[REPL LEVEL]]</f>
        <v>-417</v>
      </c>
    </row>
    <row r="576" spans="1:21" x14ac:dyDescent="0.25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6" s="52">
        <f>VLOOKUP(MYRANKS_P[[#This Row],[POS]],REPLACEMENT_LEVEL[],2,FALSE)</f>
        <v>422</v>
      </c>
      <c r="U576" s="52">
        <f>MYRANKS_P[[#This Row],[PROJ PTS]]-MYRANKS_P[[#This Row],[REPL LEVEL]]</f>
        <v>-417</v>
      </c>
    </row>
    <row r="577" spans="1:21" x14ac:dyDescent="0.25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7" s="52">
        <f>VLOOKUP(MYRANKS_P[[#This Row],[POS]],REPLACEMENT_LEVEL[],2,FALSE)</f>
        <v>422</v>
      </c>
      <c r="U577" s="52">
        <f>MYRANKS_P[[#This Row],[PROJ PTS]]-MYRANKS_P[[#This Row],[REPL LEVEL]]</f>
        <v>-417</v>
      </c>
    </row>
    <row r="578" spans="1:21" x14ac:dyDescent="0.25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8" s="52">
        <f>VLOOKUP(MYRANKS_P[[#This Row],[POS]],REPLACEMENT_LEVEL[],2,FALSE)</f>
        <v>422</v>
      </c>
      <c r="U578" s="52">
        <f>MYRANKS_P[[#This Row],[PROJ PTS]]-MYRANKS_P[[#This Row],[REPL LEVEL]]</f>
        <v>-417</v>
      </c>
    </row>
    <row r="579" spans="1:21" x14ac:dyDescent="0.25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9" s="52">
        <f>VLOOKUP(MYRANKS_P[[#This Row],[POS]],REPLACEMENT_LEVEL[],2,FALSE)</f>
        <v>422</v>
      </c>
      <c r="U579" s="52">
        <f>MYRANKS_P[[#This Row],[PROJ PTS]]-MYRANKS_P[[#This Row],[REPL LEVEL]]</f>
        <v>-417</v>
      </c>
    </row>
    <row r="580" spans="1:21" x14ac:dyDescent="0.25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0" s="52">
        <f>VLOOKUP(MYRANKS_P[[#This Row],[POS]],REPLACEMENT_LEVEL[],2,FALSE)</f>
        <v>422</v>
      </c>
      <c r="U580" s="52">
        <f>MYRANKS_P[[#This Row],[PROJ PTS]]-MYRANKS_P[[#This Row],[REPL LEVEL]]</f>
        <v>-417</v>
      </c>
    </row>
    <row r="581" spans="1:21" x14ac:dyDescent="0.25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1" s="52">
        <f>VLOOKUP(MYRANKS_P[[#This Row],[POS]],REPLACEMENT_LEVEL[],2,FALSE)</f>
        <v>422</v>
      </c>
      <c r="U581" s="52">
        <f>MYRANKS_P[[#This Row],[PROJ PTS]]-MYRANKS_P[[#This Row],[REPL LEVEL]]</f>
        <v>-417</v>
      </c>
    </row>
    <row r="582" spans="1:21" x14ac:dyDescent="0.25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2" s="52">
        <f>VLOOKUP(MYRANKS_P[[#This Row],[POS]],REPLACEMENT_LEVEL[],2,FALSE)</f>
        <v>422</v>
      </c>
      <c r="U582" s="52">
        <f>MYRANKS_P[[#This Row],[PROJ PTS]]-MYRANKS_P[[#This Row],[REPL LEVEL]]</f>
        <v>-417</v>
      </c>
    </row>
    <row r="583" spans="1:21" x14ac:dyDescent="0.25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3" s="52">
        <f>VLOOKUP(MYRANKS_P[[#This Row],[POS]],REPLACEMENT_LEVEL[],2,FALSE)</f>
        <v>422</v>
      </c>
      <c r="U583" s="52">
        <f>MYRANKS_P[[#This Row],[PROJ PTS]]-MYRANKS_P[[#This Row],[REPL LEVEL]]</f>
        <v>-417</v>
      </c>
    </row>
    <row r="584" spans="1:21" x14ac:dyDescent="0.25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4" s="52">
        <f>VLOOKUP(MYRANKS_P[[#This Row],[POS]],REPLACEMENT_LEVEL[],2,FALSE)</f>
        <v>422</v>
      </c>
      <c r="U584" s="52">
        <f>MYRANKS_P[[#This Row],[PROJ PTS]]-MYRANKS_P[[#This Row],[REPL LEVEL]]</f>
        <v>-417</v>
      </c>
    </row>
    <row r="585" spans="1:21" x14ac:dyDescent="0.25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5" s="52">
        <f>VLOOKUP(MYRANKS_P[[#This Row],[POS]],REPLACEMENT_LEVEL[],2,FALSE)</f>
        <v>422</v>
      </c>
      <c r="U585" s="52">
        <f>MYRANKS_P[[#This Row],[PROJ PTS]]-MYRANKS_P[[#This Row],[REPL LEVEL]]</f>
        <v>-417</v>
      </c>
    </row>
    <row r="586" spans="1:21" x14ac:dyDescent="0.25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6" s="52">
        <f>VLOOKUP(MYRANKS_P[[#This Row],[POS]],REPLACEMENT_LEVEL[],2,FALSE)</f>
        <v>422</v>
      </c>
      <c r="U586" s="52">
        <f>MYRANKS_P[[#This Row],[PROJ PTS]]-MYRANKS_P[[#This Row],[REPL LEVEL]]</f>
        <v>-417</v>
      </c>
    </row>
    <row r="587" spans="1:21" x14ac:dyDescent="0.25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7" s="52">
        <f>VLOOKUP(MYRANKS_P[[#This Row],[POS]],REPLACEMENT_LEVEL[],2,FALSE)</f>
        <v>422</v>
      </c>
      <c r="U587" s="52">
        <f>MYRANKS_P[[#This Row],[PROJ PTS]]-MYRANKS_P[[#This Row],[REPL LEVEL]]</f>
        <v>-417</v>
      </c>
    </row>
    <row r="588" spans="1:21" x14ac:dyDescent="0.25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8" s="52">
        <f>VLOOKUP(MYRANKS_P[[#This Row],[POS]],REPLACEMENT_LEVEL[],2,FALSE)</f>
        <v>422</v>
      </c>
      <c r="U588" s="52">
        <f>MYRANKS_P[[#This Row],[PROJ PTS]]-MYRANKS_P[[#This Row],[REPL LEVEL]]</f>
        <v>-417</v>
      </c>
    </row>
    <row r="589" spans="1:21" x14ac:dyDescent="0.25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9" s="52">
        <f>VLOOKUP(MYRANKS_P[[#This Row],[POS]],REPLACEMENT_LEVEL[],2,FALSE)</f>
        <v>422</v>
      </c>
      <c r="U589" s="52">
        <f>MYRANKS_P[[#This Row],[PROJ PTS]]-MYRANKS_P[[#This Row],[REPL LEVEL]]</f>
        <v>-417</v>
      </c>
    </row>
    <row r="590" spans="1:21" x14ac:dyDescent="0.25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0" s="52">
        <f>VLOOKUP(MYRANKS_P[[#This Row],[POS]],REPLACEMENT_LEVEL[],2,FALSE)</f>
        <v>422</v>
      </c>
      <c r="U590" s="52">
        <f>MYRANKS_P[[#This Row],[PROJ PTS]]-MYRANKS_P[[#This Row],[REPL LEVEL]]</f>
        <v>-417</v>
      </c>
    </row>
    <row r="591" spans="1:21" x14ac:dyDescent="0.25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1" s="52">
        <f>VLOOKUP(MYRANKS_P[[#This Row],[POS]],REPLACEMENT_LEVEL[],2,FALSE)</f>
        <v>422</v>
      </c>
      <c r="U591" s="52">
        <f>MYRANKS_P[[#This Row],[PROJ PTS]]-MYRANKS_P[[#This Row],[REPL LEVEL]]</f>
        <v>-417</v>
      </c>
    </row>
    <row r="592" spans="1:21" x14ac:dyDescent="0.25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2" s="52">
        <f>VLOOKUP(MYRANKS_P[[#This Row],[POS]],REPLACEMENT_LEVEL[],2,FALSE)</f>
        <v>422</v>
      </c>
      <c r="U592" s="52">
        <f>MYRANKS_P[[#This Row],[PROJ PTS]]-MYRANKS_P[[#This Row],[REPL LEVEL]]</f>
        <v>-417</v>
      </c>
    </row>
    <row r="593" spans="1:21" x14ac:dyDescent="0.25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3" s="52">
        <f>VLOOKUP(MYRANKS_P[[#This Row],[POS]],REPLACEMENT_LEVEL[],2,FALSE)</f>
        <v>422</v>
      </c>
      <c r="U593" s="52">
        <f>MYRANKS_P[[#This Row],[PROJ PTS]]-MYRANKS_P[[#This Row],[REPL LEVEL]]</f>
        <v>-417</v>
      </c>
    </row>
    <row r="594" spans="1:21" x14ac:dyDescent="0.25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4" s="52">
        <f>VLOOKUP(MYRANKS_P[[#This Row],[POS]],REPLACEMENT_LEVEL[],2,FALSE)</f>
        <v>422</v>
      </c>
      <c r="U594" s="52">
        <f>MYRANKS_P[[#This Row],[PROJ PTS]]-MYRANKS_P[[#This Row],[REPL LEVEL]]</f>
        <v>-417</v>
      </c>
    </row>
    <row r="595" spans="1:21" x14ac:dyDescent="0.25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5" s="52">
        <f>VLOOKUP(MYRANKS_P[[#This Row],[POS]],REPLACEMENT_LEVEL[],2,FALSE)</f>
        <v>422</v>
      </c>
      <c r="U595" s="52">
        <f>MYRANKS_P[[#This Row],[PROJ PTS]]-MYRANKS_P[[#This Row],[REPL LEVEL]]</f>
        <v>-417</v>
      </c>
    </row>
    <row r="596" spans="1:21" x14ac:dyDescent="0.25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6" s="52">
        <f>VLOOKUP(MYRANKS_P[[#This Row],[POS]],REPLACEMENT_LEVEL[],2,FALSE)</f>
        <v>422</v>
      </c>
      <c r="U596" s="52">
        <f>MYRANKS_P[[#This Row],[PROJ PTS]]-MYRANKS_P[[#This Row],[REPL LEVEL]]</f>
        <v>-417</v>
      </c>
    </row>
    <row r="597" spans="1:21" x14ac:dyDescent="0.25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7" s="52">
        <f>VLOOKUP(MYRANKS_P[[#This Row],[POS]],REPLACEMENT_LEVEL[],2,FALSE)</f>
        <v>422</v>
      </c>
      <c r="U597" s="52">
        <f>MYRANKS_P[[#This Row],[PROJ PTS]]-MYRANKS_P[[#This Row],[REPL LEVEL]]</f>
        <v>-417</v>
      </c>
    </row>
    <row r="598" spans="1:21" x14ac:dyDescent="0.25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8" s="52">
        <f>VLOOKUP(MYRANKS_P[[#This Row],[POS]],REPLACEMENT_LEVEL[],2,FALSE)</f>
        <v>422</v>
      </c>
      <c r="U598" s="52">
        <f>MYRANKS_P[[#This Row],[PROJ PTS]]-MYRANKS_P[[#This Row],[REPL LEVEL]]</f>
        <v>-417</v>
      </c>
    </row>
    <row r="599" spans="1:21" x14ac:dyDescent="0.25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9" s="52">
        <f>VLOOKUP(MYRANKS_P[[#This Row],[POS]],REPLACEMENT_LEVEL[],2,FALSE)</f>
        <v>422</v>
      </c>
      <c r="U599" s="52">
        <f>MYRANKS_P[[#This Row],[PROJ PTS]]-MYRANKS_P[[#This Row],[REPL LEVEL]]</f>
        <v>-417</v>
      </c>
    </row>
    <row r="600" spans="1:21" x14ac:dyDescent="0.25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0" s="52">
        <f>VLOOKUP(MYRANKS_P[[#This Row],[POS]],REPLACEMENT_LEVEL[],2,FALSE)</f>
        <v>422</v>
      </c>
      <c r="U600" s="52">
        <f>MYRANKS_P[[#This Row],[PROJ PTS]]-MYRANKS_P[[#This Row],[REPL LEVEL]]</f>
        <v>-417</v>
      </c>
    </row>
    <row r="601" spans="1:21" x14ac:dyDescent="0.25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1" s="52">
        <f>VLOOKUP(MYRANKS_P[[#This Row],[POS]],REPLACEMENT_LEVEL[],2,FALSE)</f>
        <v>422</v>
      </c>
      <c r="U601" s="52">
        <f>MYRANKS_P[[#This Row],[PROJ PTS]]-MYRANKS_P[[#This Row],[REPL LEVEL]]</f>
        <v>-417</v>
      </c>
    </row>
    <row r="602" spans="1:21" x14ac:dyDescent="0.25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2" s="52">
        <f>VLOOKUP(MYRANKS_P[[#This Row],[POS]],REPLACEMENT_LEVEL[],2,FALSE)</f>
        <v>422</v>
      </c>
      <c r="U602" s="52">
        <f>MYRANKS_P[[#This Row],[PROJ PTS]]-MYRANKS_P[[#This Row],[REPL LEVEL]]</f>
        <v>-417</v>
      </c>
    </row>
    <row r="603" spans="1:21" x14ac:dyDescent="0.25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3" s="52">
        <f>VLOOKUP(MYRANKS_P[[#This Row],[POS]],REPLACEMENT_LEVEL[],2,FALSE)</f>
        <v>422</v>
      </c>
      <c r="U603" s="52">
        <f>MYRANKS_P[[#This Row],[PROJ PTS]]-MYRANKS_P[[#This Row],[REPL LEVEL]]</f>
        <v>-417</v>
      </c>
    </row>
    <row r="604" spans="1:21" x14ac:dyDescent="0.25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4" s="52">
        <f>VLOOKUP(MYRANKS_P[[#This Row],[POS]],REPLACEMENT_LEVEL[],2,FALSE)</f>
        <v>422</v>
      </c>
      <c r="U604" s="52">
        <f>MYRANKS_P[[#This Row],[PROJ PTS]]-MYRANKS_P[[#This Row],[REPL LEVEL]]</f>
        <v>-417</v>
      </c>
    </row>
    <row r="605" spans="1:21" x14ac:dyDescent="0.25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5" s="52">
        <f>VLOOKUP(MYRANKS_P[[#This Row],[POS]],REPLACEMENT_LEVEL[],2,FALSE)</f>
        <v>422</v>
      </c>
      <c r="U605" s="52">
        <f>MYRANKS_P[[#This Row],[PROJ PTS]]-MYRANKS_P[[#This Row],[REPL LEVEL]]</f>
        <v>-417</v>
      </c>
    </row>
    <row r="606" spans="1:21" x14ac:dyDescent="0.25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6" s="52">
        <f>VLOOKUP(MYRANKS_P[[#This Row],[POS]],REPLACEMENT_LEVEL[],2,FALSE)</f>
        <v>422</v>
      </c>
      <c r="U606" s="52">
        <f>MYRANKS_P[[#This Row],[PROJ PTS]]-MYRANKS_P[[#This Row],[REPL LEVEL]]</f>
        <v>-417</v>
      </c>
    </row>
    <row r="607" spans="1:21" x14ac:dyDescent="0.25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7" s="52">
        <f>VLOOKUP(MYRANKS_P[[#This Row],[POS]],REPLACEMENT_LEVEL[],2,FALSE)</f>
        <v>422</v>
      </c>
      <c r="U607" s="52">
        <f>MYRANKS_P[[#This Row],[PROJ PTS]]-MYRANKS_P[[#This Row],[REPL LEVEL]]</f>
        <v>-417</v>
      </c>
    </row>
    <row r="608" spans="1:21" x14ac:dyDescent="0.25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8" s="52">
        <f>VLOOKUP(MYRANKS_P[[#This Row],[POS]],REPLACEMENT_LEVEL[],2,FALSE)</f>
        <v>422</v>
      </c>
      <c r="U608" s="52">
        <f>MYRANKS_P[[#This Row],[PROJ PTS]]-MYRANKS_P[[#This Row],[REPL LEVEL]]</f>
        <v>-417</v>
      </c>
    </row>
    <row r="609" spans="1:21" x14ac:dyDescent="0.25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9" s="52">
        <f>VLOOKUP(MYRANKS_P[[#This Row],[POS]],REPLACEMENT_LEVEL[],2,FALSE)</f>
        <v>422</v>
      </c>
      <c r="U609" s="52">
        <f>MYRANKS_P[[#This Row],[PROJ PTS]]-MYRANKS_P[[#This Row],[REPL LEVEL]]</f>
        <v>-417</v>
      </c>
    </row>
    <row r="610" spans="1:21" x14ac:dyDescent="0.25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0" s="52">
        <f>VLOOKUP(MYRANKS_P[[#This Row],[POS]],REPLACEMENT_LEVEL[],2,FALSE)</f>
        <v>422</v>
      </c>
      <c r="U610" s="52">
        <f>MYRANKS_P[[#This Row],[PROJ PTS]]-MYRANKS_P[[#This Row],[REPL LEVEL]]</f>
        <v>-417</v>
      </c>
    </row>
    <row r="611" spans="1:21" x14ac:dyDescent="0.25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1" s="52">
        <f>VLOOKUP(MYRANKS_P[[#This Row],[POS]],REPLACEMENT_LEVEL[],2,FALSE)</f>
        <v>422</v>
      </c>
      <c r="U611" s="52">
        <f>MYRANKS_P[[#This Row],[PROJ PTS]]-MYRANKS_P[[#This Row],[REPL LEVEL]]</f>
        <v>-417</v>
      </c>
    </row>
    <row r="612" spans="1:21" x14ac:dyDescent="0.25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2" s="52">
        <f>VLOOKUP(MYRANKS_P[[#This Row],[POS]],REPLACEMENT_LEVEL[],2,FALSE)</f>
        <v>422</v>
      </c>
      <c r="U612" s="52">
        <f>MYRANKS_P[[#This Row],[PROJ PTS]]-MYRANKS_P[[#This Row],[REPL LEVEL]]</f>
        <v>-417</v>
      </c>
    </row>
    <row r="613" spans="1:21" x14ac:dyDescent="0.25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3" s="52">
        <f>VLOOKUP(MYRANKS_P[[#This Row],[POS]],REPLACEMENT_LEVEL[],2,FALSE)</f>
        <v>422</v>
      </c>
      <c r="U613" s="52">
        <f>MYRANKS_P[[#This Row],[PROJ PTS]]-MYRANKS_P[[#This Row],[REPL LEVEL]]</f>
        <v>-417</v>
      </c>
    </row>
    <row r="614" spans="1:21" x14ac:dyDescent="0.25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4" s="52">
        <f>VLOOKUP(MYRANKS_P[[#This Row],[POS]],REPLACEMENT_LEVEL[],2,FALSE)</f>
        <v>422</v>
      </c>
      <c r="U614" s="52">
        <f>MYRANKS_P[[#This Row],[PROJ PTS]]-MYRANKS_P[[#This Row],[REPL LEVEL]]</f>
        <v>-417</v>
      </c>
    </row>
    <row r="615" spans="1:21" x14ac:dyDescent="0.25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5" s="52">
        <f>VLOOKUP(MYRANKS_P[[#This Row],[POS]],REPLACEMENT_LEVEL[],2,FALSE)</f>
        <v>422</v>
      </c>
      <c r="U615" s="52">
        <f>MYRANKS_P[[#This Row],[PROJ PTS]]-MYRANKS_P[[#This Row],[REPL LEVEL]]</f>
        <v>-419</v>
      </c>
    </row>
    <row r="616" spans="1:21" x14ac:dyDescent="0.25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6" s="52">
        <f>VLOOKUP(MYRANKS_P[[#This Row],[POS]],REPLACEMENT_LEVEL[],2,FALSE)</f>
        <v>422</v>
      </c>
      <c r="U616" s="52">
        <f>MYRANKS_P[[#This Row],[PROJ PTS]]-MYRANKS_P[[#This Row],[REPL LEVEL]]</f>
        <v>-419</v>
      </c>
    </row>
    <row r="617" spans="1:21" x14ac:dyDescent="0.25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7" s="52">
        <f>VLOOKUP(MYRANKS_P[[#This Row],[POS]],REPLACEMENT_LEVEL[],2,FALSE)</f>
        <v>422</v>
      </c>
      <c r="U617" s="52">
        <f>MYRANKS_P[[#This Row],[PROJ PTS]]-MYRANKS_P[[#This Row],[REPL LEVEL]]</f>
        <v>-419</v>
      </c>
    </row>
    <row r="618" spans="1:21" x14ac:dyDescent="0.25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8" s="52">
        <f>VLOOKUP(MYRANKS_P[[#This Row],[POS]],REPLACEMENT_LEVEL[],2,FALSE)</f>
        <v>422</v>
      </c>
      <c r="U618" s="52">
        <f>MYRANKS_P[[#This Row],[PROJ PTS]]-MYRANKS_P[[#This Row],[REPL LEVEL]]</f>
        <v>-419</v>
      </c>
    </row>
    <row r="619" spans="1:21" x14ac:dyDescent="0.25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9" s="52">
        <f>VLOOKUP(MYRANKS_P[[#This Row],[POS]],REPLACEMENT_LEVEL[],2,FALSE)</f>
        <v>422</v>
      </c>
      <c r="U619" s="52">
        <f>MYRANKS_P[[#This Row],[PROJ PTS]]-MYRANKS_P[[#This Row],[REPL LEVEL]]</f>
        <v>-419</v>
      </c>
    </row>
    <row r="620" spans="1:21" x14ac:dyDescent="0.25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0" s="52">
        <f>VLOOKUP(MYRANKS_P[[#This Row],[POS]],REPLACEMENT_LEVEL[],2,FALSE)</f>
        <v>422</v>
      </c>
      <c r="U620" s="52">
        <f>MYRANKS_P[[#This Row],[PROJ PTS]]-MYRANKS_P[[#This Row],[REPL LEVEL]]</f>
        <v>-419</v>
      </c>
    </row>
    <row r="621" spans="1:21" x14ac:dyDescent="0.25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1" s="52">
        <f>VLOOKUP(MYRANKS_P[[#This Row],[POS]],REPLACEMENT_LEVEL[],2,FALSE)</f>
        <v>422</v>
      </c>
      <c r="U621" s="52">
        <f>MYRANKS_P[[#This Row],[PROJ PTS]]-MYRANKS_P[[#This Row],[REPL LEVEL]]</f>
        <v>-419</v>
      </c>
    </row>
    <row r="622" spans="1:21" x14ac:dyDescent="0.25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2" s="52">
        <f>VLOOKUP(MYRANKS_P[[#This Row],[POS]],REPLACEMENT_LEVEL[],2,FALSE)</f>
        <v>422</v>
      </c>
      <c r="U622" s="52">
        <f>MYRANKS_P[[#This Row],[PROJ PTS]]-MYRANKS_P[[#This Row],[REPL LEVEL]]</f>
        <v>-419</v>
      </c>
    </row>
    <row r="623" spans="1:21" x14ac:dyDescent="0.25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3" s="52">
        <f>VLOOKUP(MYRANKS_P[[#This Row],[POS]],REPLACEMENT_LEVEL[],2,FALSE)</f>
        <v>422</v>
      </c>
      <c r="U623" s="52">
        <f>MYRANKS_P[[#This Row],[PROJ PTS]]-MYRANKS_P[[#This Row],[REPL LEVEL]]</f>
        <v>-419</v>
      </c>
    </row>
    <row r="624" spans="1:21" x14ac:dyDescent="0.25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4" s="52">
        <f>VLOOKUP(MYRANKS_P[[#This Row],[POS]],REPLACEMENT_LEVEL[],2,FALSE)</f>
        <v>422</v>
      </c>
      <c r="U624" s="52">
        <f>MYRANKS_P[[#This Row],[PROJ PTS]]-MYRANKS_P[[#This Row],[REPL LEVEL]]</f>
        <v>-419</v>
      </c>
    </row>
    <row r="625" spans="1:21" x14ac:dyDescent="0.25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5" s="52">
        <f>VLOOKUP(MYRANKS_P[[#This Row],[POS]],REPLACEMENT_LEVEL[],2,FALSE)</f>
        <v>422</v>
      </c>
      <c r="U625" s="52">
        <f>MYRANKS_P[[#This Row],[PROJ PTS]]-MYRANKS_P[[#This Row],[REPL LEVEL]]</f>
        <v>-419</v>
      </c>
    </row>
    <row r="626" spans="1:21" x14ac:dyDescent="0.25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6" s="52">
        <f>VLOOKUP(MYRANKS_P[[#This Row],[POS]],REPLACEMENT_LEVEL[],2,FALSE)</f>
        <v>422</v>
      </c>
      <c r="U626" s="52">
        <f>MYRANKS_P[[#This Row],[PROJ PTS]]-MYRANKS_P[[#This Row],[REPL LEVEL]]</f>
        <v>-419</v>
      </c>
    </row>
    <row r="627" spans="1:21" x14ac:dyDescent="0.25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7" s="52">
        <f>VLOOKUP(MYRANKS_P[[#This Row],[POS]],REPLACEMENT_LEVEL[],2,FALSE)</f>
        <v>422</v>
      </c>
      <c r="U627" s="52">
        <f>MYRANKS_P[[#This Row],[PROJ PTS]]-MYRANKS_P[[#This Row],[REPL LEVEL]]</f>
        <v>-419</v>
      </c>
    </row>
    <row r="628" spans="1:21" x14ac:dyDescent="0.25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8" s="52">
        <f>VLOOKUP(MYRANKS_P[[#This Row],[POS]],REPLACEMENT_LEVEL[],2,FALSE)</f>
        <v>422</v>
      </c>
      <c r="U628" s="52">
        <f>MYRANKS_P[[#This Row],[PROJ PTS]]-MYRANKS_P[[#This Row],[REPL LEVEL]]</f>
        <v>-419</v>
      </c>
    </row>
    <row r="629" spans="1:21" x14ac:dyDescent="0.25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9" s="52">
        <f>VLOOKUP(MYRANKS_P[[#This Row],[POS]],REPLACEMENT_LEVEL[],2,FALSE)</f>
        <v>422</v>
      </c>
      <c r="U629" s="52">
        <f>MYRANKS_P[[#This Row],[PROJ PTS]]-MYRANKS_P[[#This Row],[REPL LEVEL]]</f>
        <v>-419</v>
      </c>
    </row>
    <row r="630" spans="1:21" x14ac:dyDescent="0.25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30" s="52">
        <f>VLOOKUP(MYRANKS_P[[#This Row],[POS]],REPLACEMENT_LEVEL[],2,FALSE)</f>
        <v>422</v>
      </c>
      <c r="U630" s="52">
        <f>MYRANKS_P[[#This Row],[PROJ PTS]]-MYRANKS_P[[#This Row],[REPL LEVEL]]</f>
        <v>-419</v>
      </c>
    </row>
    <row r="631" spans="1:21" x14ac:dyDescent="0.25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1" s="52">
        <f>VLOOKUP(MYRANKS_P[[#This Row],[POS]],REPLACEMENT_LEVEL[],2,FALSE)</f>
        <v>422</v>
      </c>
      <c r="U631" s="52">
        <f>MYRANKS_P[[#This Row],[PROJ PTS]]-MYRANKS_P[[#This Row],[REPL LEVEL]]</f>
        <v>-422</v>
      </c>
    </row>
    <row r="632" spans="1:21" x14ac:dyDescent="0.25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2" s="52">
        <f>VLOOKUP(MYRANKS_P[[#This Row],[POS]],REPLACEMENT_LEVEL[],2,FALSE)</f>
        <v>422</v>
      </c>
      <c r="U632" s="52">
        <f>MYRANKS_P[[#This Row],[PROJ PTS]]-MYRANKS_P[[#This Row],[REPL LEVEL]]</f>
        <v>-422</v>
      </c>
    </row>
    <row r="633" spans="1:21" x14ac:dyDescent="0.25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3" s="52">
        <f>VLOOKUP(MYRANKS_P[[#This Row],[POS]],REPLACEMENT_LEVEL[],2,FALSE)</f>
        <v>422</v>
      </c>
      <c r="U633" s="52">
        <f>MYRANKS_P[[#This Row],[PROJ PTS]]-MYRANKS_P[[#This Row],[REPL LEVEL]]</f>
        <v>-422</v>
      </c>
    </row>
    <row r="634" spans="1:21" x14ac:dyDescent="0.25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4" s="52">
        <f>VLOOKUP(MYRANKS_P[[#This Row],[POS]],REPLACEMENT_LEVEL[],2,FALSE)</f>
        <v>422</v>
      </c>
      <c r="U634" s="52">
        <f>MYRANKS_P[[#This Row],[PROJ PTS]]-MYRANKS_P[[#This Row],[REPL LEVEL]]</f>
        <v>-422</v>
      </c>
    </row>
    <row r="635" spans="1:21" x14ac:dyDescent="0.25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5" s="52">
        <f>VLOOKUP(MYRANKS_P[[#This Row],[POS]],REPLACEMENT_LEVEL[],2,FALSE)</f>
        <v>422</v>
      </c>
      <c r="U635" s="52">
        <f>MYRANKS_P[[#This Row],[PROJ PTS]]-MYRANKS_P[[#This Row],[REPL LEVEL]]</f>
        <v>-422</v>
      </c>
    </row>
    <row r="636" spans="1:21" x14ac:dyDescent="0.25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6" s="52">
        <f>VLOOKUP(MYRANKS_P[[#This Row],[POS]],REPLACEMENT_LEVEL[],2,FALSE)</f>
        <v>422</v>
      </c>
      <c r="U636" s="52">
        <f>MYRANKS_P[[#This Row],[PROJ PTS]]-MYRANKS_P[[#This Row],[REPL LEVEL]]</f>
        <v>-422</v>
      </c>
    </row>
    <row r="637" spans="1:21" x14ac:dyDescent="0.25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7" s="52">
        <f>VLOOKUP(MYRANKS_P[[#This Row],[POS]],REPLACEMENT_LEVEL[],2,FALSE)</f>
        <v>422</v>
      </c>
      <c r="U637" s="52">
        <f>MYRANKS_P[[#This Row],[PROJ PTS]]-MYRANKS_P[[#This Row],[REPL LEVEL]]</f>
        <v>-422</v>
      </c>
    </row>
    <row r="638" spans="1:21" x14ac:dyDescent="0.25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8" s="52">
        <f>VLOOKUP(MYRANKS_P[[#This Row],[POS]],REPLACEMENT_LEVEL[],2,FALSE)</f>
        <v>422</v>
      </c>
      <c r="U638" s="52">
        <f>MYRANKS_P[[#This Row],[PROJ PTS]]-MYRANKS_P[[#This Row],[REPL LEVEL]]</f>
        <v>-422</v>
      </c>
    </row>
    <row r="639" spans="1:21" x14ac:dyDescent="0.25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9" s="52">
        <f>VLOOKUP(MYRANKS_P[[#This Row],[POS]],REPLACEMENT_LEVEL[],2,FALSE)</f>
        <v>422</v>
      </c>
      <c r="U639" s="52">
        <f>MYRANKS_P[[#This Row],[PROJ PTS]]-MYRANKS_P[[#This Row],[REPL LEVEL]]</f>
        <v>-422</v>
      </c>
    </row>
    <row r="640" spans="1:21" x14ac:dyDescent="0.25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0" s="52">
        <f>VLOOKUP(MYRANKS_P[[#This Row],[POS]],REPLACEMENT_LEVEL[],2,FALSE)</f>
        <v>422</v>
      </c>
      <c r="U640" s="52">
        <f>MYRANKS_P[[#This Row],[PROJ PTS]]-MYRANKS_P[[#This Row],[REPL LEVEL]]</f>
        <v>-422</v>
      </c>
    </row>
    <row r="641" spans="1:21" x14ac:dyDescent="0.25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1" s="52">
        <f>VLOOKUP(MYRANKS_P[[#This Row],[POS]],REPLACEMENT_LEVEL[],2,FALSE)</f>
        <v>422</v>
      </c>
      <c r="U641" s="52">
        <f>MYRANKS_P[[#This Row],[PROJ PTS]]-MYRANKS_P[[#This Row],[REPL LEVEL]]</f>
        <v>-422</v>
      </c>
    </row>
    <row r="642" spans="1:21" x14ac:dyDescent="0.25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2" s="52">
        <f>VLOOKUP(MYRANKS_P[[#This Row],[POS]],REPLACEMENT_LEVEL[],2,FALSE)</f>
        <v>422</v>
      </c>
      <c r="U642" s="52">
        <f>MYRANKS_P[[#This Row],[PROJ PTS]]-MYRANKS_P[[#This Row],[REPL LEVEL]]</f>
        <v>-422</v>
      </c>
    </row>
    <row r="643" spans="1:21" x14ac:dyDescent="0.25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3" s="52">
        <f>VLOOKUP(MYRANKS_P[[#This Row],[POS]],REPLACEMENT_LEVEL[],2,FALSE)</f>
        <v>422</v>
      </c>
      <c r="U643" s="52">
        <f>MYRANKS_P[[#This Row],[PROJ PTS]]-MYRANKS_P[[#This Row],[REPL LEVEL]]</f>
        <v>-422</v>
      </c>
    </row>
    <row r="644" spans="1:21" x14ac:dyDescent="0.25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4" s="52">
        <f>VLOOKUP(MYRANKS_P[[#This Row],[POS]],REPLACEMENT_LEVEL[],2,FALSE)</f>
        <v>422</v>
      </c>
      <c r="U644" s="52">
        <f>MYRANKS_P[[#This Row],[PROJ PTS]]-MYRANKS_P[[#This Row],[REPL LEVEL]]</f>
        <v>-422</v>
      </c>
    </row>
    <row r="645" spans="1:21" x14ac:dyDescent="0.25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5" s="52">
        <f>VLOOKUP(MYRANKS_P[[#This Row],[POS]],REPLACEMENT_LEVEL[],2,FALSE)</f>
        <v>422</v>
      </c>
      <c r="U645" s="52">
        <f>MYRANKS_P[[#This Row],[PROJ PTS]]-MYRANKS_P[[#This Row],[REPL LEVEL]]</f>
        <v>-422</v>
      </c>
    </row>
    <row r="646" spans="1:21" x14ac:dyDescent="0.25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6" s="52">
        <f>VLOOKUP(MYRANKS_P[[#This Row],[POS]],REPLACEMENT_LEVEL[],2,FALSE)</f>
        <v>422</v>
      </c>
      <c r="U646" s="52">
        <f>MYRANKS_P[[#This Row],[PROJ PTS]]-MYRANKS_P[[#This Row],[REPL LEVEL]]</f>
        <v>-422</v>
      </c>
    </row>
    <row r="647" spans="1:21" x14ac:dyDescent="0.25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7" s="52">
        <f>VLOOKUP(MYRANKS_P[[#This Row],[POS]],REPLACEMENT_LEVEL[],2,FALSE)</f>
        <v>422</v>
      </c>
      <c r="U647" s="52">
        <f>MYRANKS_P[[#This Row],[PROJ PTS]]-MYRANKS_P[[#This Row],[REPL LEVEL]]</f>
        <v>-422</v>
      </c>
    </row>
    <row r="648" spans="1:21" x14ac:dyDescent="0.25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8" s="52">
        <f>VLOOKUP(MYRANKS_P[[#This Row],[POS]],REPLACEMENT_LEVEL[],2,FALSE)</f>
        <v>422</v>
      </c>
      <c r="U648" s="52">
        <f>MYRANKS_P[[#This Row],[PROJ PTS]]-MYRANKS_P[[#This Row],[REPL LEVEL]]</f>
        <v>-422</v>
      </c>
    </row>
    <row r="649" spans="1:21" x14ac:dyDescent="0.25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9" s="52">
        <f>VLOOKUP(MYRANKS_P[[#This Row],[POS]],REPLACEMENT_LEVEL[],2,FALSE)</f>
        <v>422</v>
      </c>
      <c r="U649" s="52">
        <f>MYRANKS_P[[#This Row],[PROJ PTS]]-MYRANKS_P[[#This Row],[REPL LEVEL]]</f>
        <v>-422</v>
      </c>
    </row>
    <row r="650" spans="1:21" x14ac:dyDescent="0.25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0" s="52">
        <f>VLOOKUP(MYRANKS_P[[#This Row],[POS]],REPLACEMENT_LEVEL[],2,FALSE)</f>
        <v>422</v>
      </c>
      <c r="U650" s="52">
        <f>MYRANKS_P[[#This Row],[PROJ PTS]]-MYRANKS_P[[#This Row],[REPL LEVEL]]</f>
        <v>-422</v>
      </c>
    </row>
    <row r="651" spans="1:21" x14ac:dyDescent="0.25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1" s="52">
        <f>VLOOKUP(MYRANKS_P[[#This Row],[POS]],REPLACEMENT_LEVEL[],2,FALSE)</f>
        <v>422</v>
      </c>
      <c r="U651" s="52">
        <f>MYRANKS_P[[#This Row],[PROJ PTS]]-MYRANKS_P[[#This Row],[REPL LEVEL]]</f>
        <v>-422</v>
      </c>
    </row>
    <row r="652" spans="1:21" x14ac:dyDescent="0.25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2" s="52">
        <f>VLOOKUP(MYRANKS_P[[#This Row],[POS]],REPLACEMENT_LEVEL[],2,FALSE)</f>
        <v>422</v>
      </c>
      <c r="U652" s="52">
        <f>MYRANKS_P[[#This Row],[PROJ PTS]]-MYRANKS_P[[#This Row],[REPL LEVEL]]</f>
        <v>-422</v>
      </c>
    </row>
    <row r="653" spans="1:21" x14ac:dyDescent="0.25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3" s="52">
        <f>VLOOKUP(MYRANKS_P[[#This Row],[POS]],REPLACEMENT_LEVEL[],2,FALSE)</f>
        <v>422</v>
      </c>
      <c r="U653" s="52">
        <f>MYRANKS_P[[#This Row],[PROJ PTS]]-MYRANKS_P[[#This Row],[REPL LEVEL]]</f>
        <v>-422</v>
      </c>
    </row>
    <row r="654" spans="1:21" x14ac:dyDescent="0.25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4" s="52">
        <f>VLOOKUP(MYRANKS_P[[#This Row],[POS]],REPLACEMENT_LEVEL[],2,FALSE)</f>
        <v>422</v>
      </c>
      <c r="U654" s="52">
        <f>MYRANKS_P[[#This Row],[PROJ PTS]]-MYRANKS_P[[#This Row],[REPL LEVEL]]</f>
        <v>-422</v>
      </c>
    </row>
    <row r="655" spans="1:21" x14ac:dyDescent="0.25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5" s="52">
        <f>VLOOKUP(MYRANKS_P[[#This Row],[POS]],REPLACEMENT_LEVEL[],2,FALSE)</f>
        <v>422</v>
      </c>
      <c r="U655" s="52">
        <f>MYRANKS_P[[#This Row],[PROJ PTS]]-MYRANKS_P[[#This Row],[REPL LEVEL]]</f>
        <v>-422</v>
      </c>
    </row>
    <row r="656" spans="1:21" x14ac:dyDescent="0.25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6" s="52">
        <f>VLOOKUP(MYRANKS_P[[#This Row],[POS]],REPLACEMENT_LEVEL[],2,FALSE)</f>
        <v>422</v>
      </c>
      <c r="U656" s="52">
        <f>MYRANKS_P[[#This Row],[PROJ PTS]]-MYRANKS_P[[#This Row],[REPL LEVEL]]</f>
        <v>-422</v>
      </c>
    </row>
    <row r="657" spans="1:21" x14ac:dyDescent="0.25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7" s="52">
        <f>VLOOKUP(MYRANKS_P[[#This Row],[POS]],REPLACEMENT_LEVEL[],2,FALSE)</f>
        <v>422</v>
      </c>
      <c r="U657" s="52">
        <f>MYRANKS_P[[#This Row],[PROJ PTS]]-MYRANKS_P[[#This Row],[REPL LEVEL]]</f>
        <v>-422</v>
      </c>
    </row>
    <row r="658" spans="1:21" x14ac:dyDescent="0.25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8" s="52">
        <f>VLOOKUP(MYRANKS_P[[#This Row],[POS]],REPLACEMENT_LEVEL[],2,FALSE)</f>
        <v>422</v>
      </c>
      <c r="U658" s="52">
        <f>MYRANKS_P[[#This Row],[PROJ PTS]]-MYRANKS_P[[#This Row],[REPL LEVEL]]</f>
        <v>-422</v>
      </c>
    </row>
    <row r="659" spans="1:21" x14ac:dyDescent="0.25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9" s="52">
        <f>VLOOKUP(MYRANKS_P[[#This Row],[POS]],REPLACEMENT_LEVEL[],2,FALSE)</f>
        <v>422</v>
      </c>
      <c r="U659" s="52">
        <f>MYRANKS_P[[#This Row],[PROJ PTS]]-MYRANKS_P[[#This Row],[REPL LEVEL]]</f>
        <v>-422</v>
      </c>
    </row>
    <row r="660" spans="1:21" x14ac:dyDescent="0.25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0" s="52">
        <f>VLOOKUP(MYRANKS_P[[#This Row],[POS]],REPLACEMENT_LEVEL[],2,FALSE)</f>
        <v>422</v>
      </c>
      <c r="U660" s="52">
        <f>MYRANKS_P[[#This Row],[PROJ PTS]]-MYRANKS_P[[#This Row],[REPL LEVEL]]</f>
        <v>-422</v>
      </c>
    </row>
    <row r="661" spans="1:21" x14ac:dyDescent="0.25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1" s="52">
        <f>VLOOKUP(MYRANKS_P[[#This Row],[POS]],REPLACEMENT_LEVEL[],2,FALSE)</f>
        <v>422</v>
      </c>
      <c r="U661" s="52">
        <f>MYRANKS_P[[#This Row],[PROJ PTS]]-MYRANKS_P[[#This Row],[REPL LEVEL]]</f>
        <v>-422</v>
      </c>
    </row>
    <row r="662" spans="1:21" x14ac:dyDescent="0.25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2" s="52">
        <f>VLOOKUP(MYRANKS_P[[#This Row],[POS]],REPLACEMENT_LEVEL[],2,FALSE)</f>
        <v>422</v>
      </c>
      <c r="U662" s="52">
        <f>MYRANKS_P[[#This Row],[PROJ PTS]]-MYRANKS_P[[#This Row],[REPL LEVEL]]</f>
        <v>-422</v>
      </c>
    </row>
    <row r="663" spans="1:21" x14ac:dyDescent="0.25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3" s="52">
        <f>VLOOKUP(MYRANKS_P[[#This Row],[POS]],REPLACEMENT_LEVEL[],2,FALSE)</f>
        <v>422</v>
      </c>
      <c r="U663" s="52">
        <f>MYRANKS_P[[#This Row],[PROJ PTS]]-MYRANKS_P[[#This Row],[REPL LEVEL]]</f>
        <v>-422</v>
      </c>
    </row>
    <row r="664" spans="1:21" x14ac:dyDescent="0.25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4" s="52">
        <f>VLOOKUP(MYRANKS_P[[#This Row],[POS]],REPLACEMENT_LEVEL[],2,FALSE)</f>
        <v>422</v>
      </c>
      <c r="U664" s="52">
        <f>MYRANKS_P[[#This Row],[PROJ PTS]]-MYRANKS_P[[#This Row],[REPL LEVEL]]</f>
        <v>-422</v>
      </c>
    </row>
    <row r="665" spans="1:21" x14ac:dyDescent="0.25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5" s="52">
        <f>VLOOKUP(MYRANKS_P[[#This Row],[POS]],REPLACEMENT_LEVEL[],2,FALSE)</f>
        <v>422</v>
      </c>
      <c r="U665" s="52">
        <f>MYRANKS_P[[#This Row],[PROJ PTS]]-MYRANKS_P[[#This Row],[REPL LEVEL]]</f>
        <v>-422</v>
      </c>
    </row>
    <row r="666" spans="1:21" x14ac:dyDescent="0.25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6" s="52">
        <f>VLOOKUP(MYRANKS_P[[#This Row],[POS]],REPLACEMENT_LEVEL[],2,FALSE)</f>
        <v>422</v>
      </c>
      <c r="U666" s="52">
        <f>MYRANKS_P[[#This Row],[PROJ PTS]]-MYRANKS_P[[#This Row],[REPL LEVEL]]</f>
        <v>-422</v>
      </c>
    </row>
    <row r="667" spans="1:21" x14ac:dyDescent="0.25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7" s="52">
        <f>VLOOKUP(MYRANKS_P[[#This Row],[POS]],REPLACEMENT_LEVEL[],2,FALSE)</f>
        <v>422</v>
      </c>
      <c r="U667" s="52">
        <f>MYRANKS_P[[#This Row],[PROJ PTS]]-MYRANKS_P[[#This Row],[REPL LEVEL]]</f>
        <v>-422</v>
      </c>
    </row>
    <row r="668" spans="1:21" x14ac:dyDescent="0.25">
      <c r="A668" s="60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8" s="52">
        <f>VLOOKUP(MYRANKS_P[[#This Row],[POS]],REPLACEMENT_LEVEL[],2,FALSE)</f>
        <v>422</v>
      </c>
      <c r="U668" s="52">
        <f>MYRANKS_P[[#This Row],[PROJ PTS]]-MYRANKS_P[[#This Row],[REPL LEVEL]]</f>
        <v>-422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P_PTS_BB</vt:lpstr>
      <vt:lpstr>P_PTS_HA</vt:lpstr>
      <vt:lpstr>P_PTS_HD</vt:lpstr>
      <vt:lpstr>P_PTS_HRA</vt:lpstr>
      <vt:lpstr>P_PTS_IP</vt:lpstr>
      <vt:lpstr>P_PTS_K</vt:lpstr>
      <vt:lpstr>P_PTS_SV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2015-01-14T11:14:04Z</dcterms:modified>
</cp:coreProperties>
</file>